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 tabRatio="975" activeTab="21"/>
  </bookViews>
  <sheets>
    <sheet name="封2" sheetId="18" r:id="rId1"/>
    <sheet name="附表1-1" sheetId="19" r:id="rId2"/>
    <sheet name="附表1-2" sheetId="21" r:id="rId3"/>
    <sheet name="附表1-3" sheetId="20" r:id="rId4"/>
    <sheet name="附表1-4" sheetId="22" r:id="rId5"/>
    <sheet name="附表1-5" sheetId="23" r:id="rId6"/>
    <sheet name="附表1-6" sheetId="24" r:id="rId7"/>
    <sheet name="附表1-7" sheetId="42" r:id="rId8"/>
    <sheet name="附表1-8" sheetId="25" r:id="rId9"/>
    <sheet name="附表1-9" sheetId="26" r:id="rId10"/>
    <sheet name="附表1-10" sheetId="27" r:id="rId11"/>
    <sheet name="附表1-11" sheetId="38" r:id="rId12"/>
    <sheet name="附表1-12" sheetId="29" r:id="rId13"/>
    <sheet name="附表1-13" sheetId="28" r:id="rId14"/>
    <sheet name="附表1-14" sheetId="30" r:id="rId15"/>
    <sheet name="附表1-15" sheetId="31" r:id="rId16"/>
    <sheet name="附表1-16" sheetId="32" r:id="rId17"/>
    <sheet name="附表1-17" sheetId="33" r:id="rId18"/>
    <sheet name="附表1-18" sheetId="34" r:id="rId19"/>
    <sheet name="附表1-19" sheetId="35" r:id="rId20"/>
    <sheet name="附表1-20" sheetId="36" r:id="rId21"/>
    <sheet name="附表1-21" sheetId="37" r:id="rId22"/>
  </sheets>
  <externalReferences>
    <externalReference r:id="rId23"/>
    <externalReference r:id="rId24"/>
  </externalReferences>
  <definedNames>
    <definedName name="_Order1" hidden="1">255</definedName>
    <definedName name="_Order2" hidden="1">255</definedName>
    <definedName name="Database" localSheetId="0">#REF!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 localSheetId="1">'附表1-1'!$2:$5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8">'附表1-8'!$1:$4</definedName>
    <definedName name="_xlnm.Print_Titles" localSheetId="9">'附表1-9'!$1:$4</definedName>
    <definedName name="_xlnm.Print_Titles">#N/A</definedName>
    <definedName name="UU">#REF!</definedName>
    <definedName name="YY">#REF!</definedName>
    <definedName name="Z_54431C6A_6CB5_493F_BA5A_1F9237B1985C_.wvu.PrintArea" localSheetId="0" hidden="1">封2!$B$2:$C$25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<sst xmlns="http://schemas.openxmlformats.org/spreadsheetml/2006/main" count="1131" uniqueCount="760">
  <si>
    <t>附件</t>
  </si>
  <si>
    <t>2017年度预决算公开模板</t>
  </si>
  <si>
    <t>一、政府预算公开</t>
  </si>
  <si>
    <t>1、</t>
  </si>
  <si>
    <t>附表1-1：2017年度一般公共预算收入预算表</t>
  </si>
  <si>
    <t>2、</t>
  </si>
  <si>
    <t>附表1-2：2017年度一般公共预算支出预算表</t>
  </si>
  <si>
    <t>3、</t>
  </si>
  <si>
    <t>附表1-3：2017年度一般公共预算本级收入预算表</t>
  </si>
  <si>
    <t>4、</t>
  </si>
  <si>
    <t>附表1-4：2017年度一般公共预算本级支出预算表</t>
  </si>
  <si>
    <t>5、</t>
  </si>
  <si>
    <t>附表1-5：2017年度一般公共预算本级支出经济分类情况表</t>
  </si>
  <si>
    <t>6、</t>
  </si>
  <si>
    <t>附表1-6：2017年度一般公共预算基本支出经济分类情况表</t>
  </si>
  <si>
    <t>7、</t>
  </si>
  <si>
    <t>附表1-7：2017年度对下税收返还和转移支付预算表</t>
  </si>
  <si>
    <t>8、</t>
  </si>
  <si>
    <t>附表1-8：2017年度本级一般公共预算“三公”经费支出预算表</t>
  </si>
  <si>
    <t>9、</t>
  </si>
  <si>
    <t>附表1-9：2017年度政府性基金收入预算表</t>
  </si>
  <si>
    <t>10、</t>
  </si>
  <si>
    <t>附表1-10：2017年度政府性基金支出预算表</t>
  </si>
  <si>
    <t>11、</t>
  </si>
  <si>
    <t>附表1-11：2017年度政府性基金本级收入预算表</t>
  </si>
  <si>
    <t>12、</t>
  </si>
  <si>
    <t>附表1-12：2017年度政府性基金本级支出预算表</t>
  </si>
  <si>
    <t>13、</t>
  </si>
  <si>
    <t>附表1-13：2017年度政府性基金转移支付预算表</t>
  </si>
  <si>
    <t>14、</t>
  </si>
  <si>
    <t>附表1-14：2017年度国有资本经营收入预算表</t>
  </si>
  <si>
    <t>15、</t>
  </si>
  <si>
    <t>附表1-15：2017年度国有资本经营支出预算表</t>
  </si>
  <si>
    <t>16、</t>
  </si>
  <si>
    <t>附表1-16：2017年度本级国有资本经营收入预算表</t>
  </si>
  <si>
    <t>17、</t>
  </si>
  <si>
    <t>附表1-17：2017年度本级国有资本经营支出预算表</t>
  </si>
  <si>
    <t>18、</t>
  </si>
  <si>
    <t>附表1-18：2017年度社会保险基金预算收入表</t>
  </si>
  <si>
    <t>19、</t>
  </si>
  <si>
    <t>附表1-19：2017年度社会保险基金预算支出表</t>
  </si>
  <si>
    <t>20、</t>
  </si>
  <si>
    <t>附表1-20：2017年度本级社会保险基金预算收入表</t>
  </si>
  <si>
    <t>21、</t>
  </si>
  <si>
    <t>附表1-21：2017年度本级社会保险基金预算支出表</t>
  </si>
  <si>
    <t>附表1-1</t>
  </si>
  <si>
    <t>2017年度一般公共预算收入预算表</t>
  </si>
  <si>
    <t>单位：万元</t>
  </si>
  <si>
    <t>收 入项目</t>
  </si>
  <si>
    <t>当年预算数</t>
  </si>
  <si>
    <t>上年执行数</t>
  </si>
  <si>
    <t>预算数为上年执行数的％</t>
  </si>
  <si>
    <t>一、税收收入</t>
  </si>
  <si>
    <t xml:space="preserve">    增值税</t>
  </si>
  <si>
    <t xml:space="preserve">    营业税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</si>
  <si>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</si>
  <si>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</si>
  <si>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</si>
  <si>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</si>
  <si>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</si>
  <si>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</si>
  <si>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</si>
  <si>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</si>
  <si>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</si>
  <si>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</si>
  <si>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</si>
  <si>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</si>
  <si>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</si>
  <si>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</si>
  <si>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</si>
  <si>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</si>
  <si>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</si>
  <si>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</si>
  <si>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</si>
  <si>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</si>
  <si>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</si>
  <si>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</si>
  <si>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</si>
  <si>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收入合计</t>
  </si>
  <si>
    <t>三、债务收入</t>
  </si>
  <si>
    <t>四、转移性收入</t>
  </si>
  <si>
    <t xml:space="preserve">   上级补助收入</t>
  </si>
  <si>
    <t xml:space="preserve">      返还性收入</t>
  </si>
  <si>
    <t xml:space="preserve">      一般性转移支付收入</t>
  </si>
  <si>
    <t xml:space="preserve">      专项转移支付收入</t>
  </si>
  <si>
    <t xml:space="preserve">   下级上解收入</t>
  </si>
  <si>
    <t xml:space="preserve">   上年结余收入</t>
  </si>
  <si>
    <t xml:space="preserve">   调入预算稳定调节基金</t>
  </si>
  <si>
    <t xml:space="preserve">   调入资金</t>
  </si>
  <si>
    <t xml:space="preserve">   债券转贷收入</t>
  </si>
  <si>
    <t xml:space="preserve">   接收其他地区援助收入</t>
  </si>
  <si>
    <t>收入总计</t>
  </si>
  <si>
    <t>附表1-2</t>
  </si>
  <si>
    <t>2017年度一般公共预算支出预算表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</si>
  <si>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</si>
  <si>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</si>
  <si>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</si>
  <si>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</si>
  <si>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</si>
  <si>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</si>
  <si>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</si>
  <si>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</si>
  <si>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</si>
  <si>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</si>
  <si>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</si>
  <si>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</si>
  <si>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</si>
  <si>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</si>
  <si>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</si>
  <si>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</si>
  <si>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</si>
  <si>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</si>
  <si>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</si>
  <si>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</si>
  <si>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</si>
  <si>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</si>
  <si>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</si>
  <si>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</si>
  <si>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</si>
  <si>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支出合计</t>
  </si>
  <si>
    <t>国债还本支出</t>
  </si>
  <si>
    <t>转移性支出</t>
  </si>
  <si>
    <t xml:space="preserve">   补助下级支出</t>
  </si>
  <si>
    <t xml:space="preserve">      返还性支出</t>
  </si>
  <si>
    <t xml:space="preserve">      一般性转移支付支出</t>
  </si>
  <si>
    <t xml:space="preserve">      专项转移支付支出</t>
  </si>
  <si>
    <t xml:space="preserve">   上解上级支出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</si>
  <si>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</si>
  <si>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</si>
  <si>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</si>
  <si>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</si>
  <si>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</si>
  <si>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</si>
  <si>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</si>
  <si>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</si>
  <si>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支出总计</t>
  </si>
  <si>
    <t>附表1-4</t>
  </si>
  <si>
    <t>2017年度一般公共预算支出明细预算表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</si>
  <si>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</si>
  <si>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</si>
  <si>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</si>
  <si>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</si>
  <si>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人大会议</t>
  </si>
  <si>
    <t xml:space="preserve">  政府办公厅(室)及相关机构事务</t>
  </si>
  <si>
    <t xml:space="preserve">    专项业务活动</t>
  </si>
  <si>
    <t xml:space="preserve">    信访事务</t>
  </si>
  <si>
    <t xml:space="preserve">    其他政府办公厅(室)及相关机构事务支出</t>
  </si>
  <si>
    <t xml:space="preserve">  统计信息事务</t>
  </si>
  <si>
    <t xml:space="preserve">    事业运行</t>
  </si>
  <si>
    <t xml:space="preserve">    其他统计信息事务支出</t>
  </si>
  <si>
    <t xml:space="preserve">  财政事务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</si>
  <si>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</si>
  <si>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</si>
  <si>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</si>
  <si>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</si>
  <si>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协税护税</t>
  </si>
  <si>
    <t xml:space="preserve">     其他税收事务支出</t>
  </si>
  <si>
    <t xml:space="preserve">  人力资源事务</t>
  </si>
  <si>
    <t xml:space="preserve">    军队转业干部安置</t>
  </si>
  <si>
    <t xml:space="preserve">  纪检监察事务</t>
  </si>
  <si>
    <t xml:space="preserve">    大案要案查处</t>
  </si>
  <si>
    <t xml:space="preserve">  商贸事务</t>
  </si>
  <si>
    <t xml:space="preserve">    对外贸易管理</t>
  </si>
  <si>
    <t xml:space="preserve">    国内贸易管理</t>
  </si>
  <si>
    <t xml:space="preserve">    招商引资</t>
  </si>
  <si>
    <t xml:space="preserve">  工商行政管理事务</t>
  </si>
  <si>
    <t xml:space="preserve">    工商行政管理专项</t>
  </si>
  <si>
    <t xml:space="preserve">    其他工商行政管理事务支出</t>
  </si>
  <si>
    <t xml:space="preserve">  质量技术监督与检验检疫事务</t>
  </si>
  <si>
    <t xml:space="preserve">    认证认可监督管理</t>
  </si>
  <si>
    <t xml:space="preserve">  港澳台侨事务</t>
  </si>
  <si>
    <t xml:space="preserve">    华侨事务</t>
  </si>
  <si>
    <t xml:space="preserve">  群众团体事务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</si>
  <si>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</si>
  <si>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</si>
  <si>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</si>
  <si>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</si>
  <si>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</si>
  <si>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宣传事务</t>
  </si>
  <si>
    <t xml:space="preserve">  统战事务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</si>
  <si>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</si>
  <si>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</si>
  <si>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</si>
  <si>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公共安全支出</t>
  </si>
  <si>
    <t xml:space="preserve">  武装警察</t>
  </si>
  <si>
    <t xml:space="preserve">    内卫</t>
  </si>
  <si>
    <t xml:space="preserve">    边防</t>
  </si>
  <si>
    <t xml:space="preserve">    消防</t>
  </si>
  <si>
    <t xml:space="preserve">  公安</t>
  </si>
  <si>
    <t xml:space="preserve">    禁毒管理</t>
  </si>
  <si>
    <t xml:space="preserve">    其他公安支出</t>
  </si>
  <si>
    <t xml:space="preserve">  国家安全</t>
  </si>
  <si>
    <t xml:space="preserve">    其他国家安全支出</t>
  </si>
  <si>
    <t xml:space="preserve">  法院</t>
  </si>
  <si>
    <t xml:space="preserve">    其他法院支出</t>
  </si>
  <si>
    <t xml:space="preserve">  司法</t>
  </si>
  <si>
    <t xml:space="preserve">     行政运行</t>
  </si>
  <si>
    <t xml:space="preserve">    基层司法业务</t>
  </si>
  <si>
    <t xml:space="preserve">    普法宣传</t>
  </si>
  <si>
    <t xml:space="preserve">  其他公共安全支出(款)</t>
  </si>
  <si>
    <t xml:space="preserve">    其他公共安全支出(项)</t>
  </si>
  <si>
    <t>教育支出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</si>
  <si>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</si>
  <si>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</si>
  <si>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</si>
  <si>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</si>
  <si>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</si>
  <si>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留学教育</t>
  </si>
  <si>
    <t xml:space="preserve">    来华留学教育</t>
  </si>
  <si>
    <t xml:space="preserve">    其他留学教育支出</t>
  </si>
  <si>
    <t xml:space="preserve">  进修及培训</t>
  </si>
  <si>
    <t xml:space="preserve">    教师进修</t>
  </si>
  <si>
    <t xml:space="preserve">  教育费附加安排的支出</t>
  </si>
  <si>
    <t xml:space="preserve">    农村中小学校舍建设</t>
  </si>
  <si>
    <t xml:space="preserve">    其他教育费附加安排的支出</t>
  </si>
  <si>
    <t>科学技术支出</t>
  </si>
  <si>
    <t xml:space="preserve">  科学技术管理事务</t>
  </si>
  <si>
    <t xml:space="preserve">  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</si>
  <si>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</si>
  <si>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</si>
  <si>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</si>
  <si>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</si>
  <si>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科技条件专项</t>
  </si>
  <si>
    <t xml:space="preserve">    其他科技条件与服务支出</t>
  </si>
  <si>
    <t xml:space="preserve"> 其他科学技术支出(款)</t>
  </si>
  <si>
    <t xml:space="preserve">    科技奖励</t>
  </si>
  <si>
    <t xml:space="preserve">    其他科学技术支出(项)</t>
  </si>
  <si>
    <t>文化体育与传媒支出</t>
  </si>
  <si>
    <t xml:space="preserve">  文化</t>
  </si>
  <si>
    <t xml:space="preserve">    群众文化</t>
  </si>
  <si>
    <t xml:space="preserve">    其他文化支出</t>
  </si>
  <si>
    <t xml:space="preserve">  文物</t>
  </si>
  <si>
    <t xml:space="preserve">    文物保护</t>
  </si>
  <si>
    <t xml:space="preserve">  新闻出版广播影视</t>
  </si>
  <si>
    <t xml:space="preserve">    其他新闻出版广播影视支出</t>
  </si>
  <si>
    <t xml:space="preserve">  其他文化体育与传媒支出(款)</t>
  </si>
  <si>
    <t xml:space="preserve">    文化产业发展专项支出</t>
  </si>
  <si>
    <t xml:space="preserve">    其他文化体育与传媒支出(项)</t>
  </si>
  <si>
    <t>社会保障和就业支出</t>
  </si>
  <si>
    <t xml:space="preserve">  人力资源和社会保障管理事务</t>
  </si>
  <si>
    <t xml:space="preserve">    社会保险经办机构</t>
  </si>
  <si>
    <t xml:space="preserve">    其他人力资源和社会保障管理事务支出</t>
  </si>
  <si>
    <t xml:space="preserve">  民政管理事务</t>
  </si>
  <si>
    <t xml:space="preserve">    老龄事务</t>
  </si>
  <si>
    <t xml:space="preserve">    基层政权和社区建设</t>
  </si>
  <si>
    <t xml:space="preserve">  行政事业单位离退休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</si>
  <si>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</si>
  <si>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</si>
  <si>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</si>
  <si>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其他行政事业单位离退休支出</t>
  </si>
  <si>
    <t xml:space="preserve">  就业补助</t>
  </si>
  <si>
    <t xml:space="preserve">    其他就业补助支出</t>
  </si>
  <si>
    <t xml:space="preserve">  抚恤</t>
  </si>
  <si>
    <t xml:space="preserve">    在乡复员、退伍军人生活补助</t>
  </si>
  <si>
    <t xml:space="preserve">    义务兵优待</t>
  </si>
  <si>
    <t xml:space="preserve">    其他优抚支出</t>
  </si>
  <si>
    <t xml:space="preserve">  社会福利</t>
  </si>
  <si>
    <t xml:space="preserve">    殡葬</t>
  </si>
  <si>
    <t xml:space="preserve">  残疾人事业</t>
  </si>
  <si>
    <t xml:space="preserve">    其他残疾人事业支出</t>
  </si>
  <si>
    <t xml:space="preserve">    残疾人康复</t>
  </si>
  <si>
    <t xml:space="preserve">  自然灾害生活救助</t>
  </si>
  <si>
    <t xml:space="preserve">    中央自然灾害生活补助</t>
  </si>
  <si>
    <t xml:space="preserve">    地方自然灾害生活补助</t>
  </si>
  <si>
    <t xml:space="preserve">    自然灾害灾后重建补助</t>
  </si>
  <si>
    <t xml:space="preserve">  其他生活救助</t>
  </si>
  <si>
    <t xml:space="preserve">    其他农村生活救助</t>
  </si>
  <si>
    <t xml:space="preserve">  财政对基本养老保险基金的补助</t>
  </si>
  <si>
    <t xml:space="preserve">    财政对其他基本养老保险基金的补助</t>
  </si>
  <si>
    <t xml:space="preserve">  其他社会保障和就业支出(款)</t>
  </si>
  <si>
    <t xml:space="preserve">    其他社会保障和就业支出(项)</t>
  </si>
  <si>
    <t>医疗卫生与计划生育支出</t>
  </si>
  <si>
    <t xml:space="preserve">  医疗卫生与计划生育管理事务</t>
  </si>
  <si>
    <t xml:space="preserve">    其他医疗卫生与计划生育管理事务支出</t>
  </si>
  <si>
    <t xml:space="preserve">  公立医院</t>
  </si>
  <si>
    <t xml:space="preserve">    综合医院</t>
  </si>
  <si>
    <t xml:space="preserve">    其他公立医院支出</t>
  </si>
  <si>
    <t xml:space="preserve">  基层医疗卫生机构</t>
  </si>
  <si>
    <t xml:space="preserve">    乡镇卫生院</t>
  </si>
  <si>
    <t xml:space="preserve">  公共卫生</t>
  </si>
  <si>
    <t xml:space="preserve">    卫生监督机构</t>
  </si>
  <si>
    <t xml:space="preserve">    基本公共卫生服务</t>
  </si>
  <si>
    <t xml:space="preserve">    其他公共卫生支出</t>
  </si>
  <si>
    <t xml:space="preserve">  医疗保障</t>
  </si>
  <si>
    <t xml:space="preserve">    行政单位医疗</t>
  </si>
  <si>
    <t xml:space="preserve">    新型农村合作医疗</t>
  </si>
  <si>
    <t xml:space="preserve">  计划生育事务</t>
  </si>
  <si>
    <t xml:space="preserve">    计划生育机构</t>
  </si>
  <si>
    <t xml:space="preserve">    其他计划生育事务支出</t>
  </si>
  <si>
    <t xml:space="preserve">  食品和药品监督管理事务</t>
  </si>
  <si>
    <t xml:space="preserve">    食品安全事务</t>
  </si>
  <si>
    <t xml:space="preserve">  行政事业单位医疗</t>
  </si>
  <si>
    <t xml:space="preserve">  财政对基本医疗保险基金的补助</t>
  </si>
  <si>
    <t xml:space="preserve">    财政对新型农村合作医疗基金的补助</t>
  </si>
  <si>
    <t xml:space="preserve">    财政对城镇居民基本医疗保险基金的补助</t>
  </si>
  <si>
    <t xml:space="preserve">  医疗救助</t>
  </si>
  <si>
    <t xml:space="preserve">    其他医疗救助支出</t>
  </si>
  <si>
    <t>节能环保支出</t>
  </si>
  <si>
    <t xml:space="preserve">  污染防治</t>
  </si>
  <si>
    <t xml:space="preserve">    大气</t>
  </si>
  <si>
    <t xml:space="preserve">    水体</t>
  </si>
  <si>
    <t xml:space="preserve">  自然生态保护</t>
  </si>
  <si>
    <t xml:space="preserve">    生态保护</t>
  </si>
  <si>
    <t xml:space="preserve">    农村环境保护</t>
  </si>
  <si>
    <t xml:space="preserve">  污染减排</t>
  </si>
  <si>
    <t xml:space="preserve">    环境监测与信息</t>
  </si>
  <si>
    <t xml:space="preserve">    环境执法监察</t>
  </si>
  <si>
    <t xml:space="preserve">    减排专项支出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</si>
  <si>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</si>
  <si>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</si>
  <si>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</si>
  <si>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</si>
  <si>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</si>
  <si>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其他城乡社区管理事务支出</t>
  </si>
  <si>
    <t xml:space="preserve">  城乡社区环境卫生(款)</t>
  </si>
  <si>
    <t xml:space="preserve">    城乡社区环境卫生(项)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</si>
  <si>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</si>
  <si>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</si>
  <si>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</si>
  <si>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</si>
  <si>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</si>
  <si>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</si>
  <si>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</si>
  <si>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</si>
  <si>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</t>
  </si>
  <si>
    <t xml:space="preserve">     事业运行</t>
  </si>
  <si>
    <t xml:space="preserve">     科技转化与推广服务</t>
  </si>
  <si>
    <t xml:space="preserve">    病虫害控制</t>
  </si>
  <si>
    <t xml:space="preserve">     农业组织化与产业化经营</t>
  </si>
  <si>
    <t xml:space="preserve">    其他农业支出</t>
  </si>
  <si>
    <t xml:space="preserve">  林业</t>
  </si>
  <si>
    <t xml:space="preserve">     林业事业机构</t>
  </si>
  <si>
    <t xml:space="preserve">    森林资源管理</t>
  </si>
  <si>
    <t xml:space="preserve">    林业防灾减灾</t>
  </si>
  <si>
    <t xml:space="preserve">     其他林业支出</t>
  </si>
  <si>
    <t xml:space="preserve">  水利</t>
  </si>
  <si>
    <t xml:space="preserve">     水土保持</t>
  </si>
  <si>
    <t xml:space="preserve">     防汛</t>
  </si>
  <si>
    <t xml:space="preserve">     水利技术推广</t>
  </si>
  <si>
    <t xml:space="preserve">     水资源费安排的支出</t>
  </si>
  <si>
    <t xml:space="preserve">     农村人畜饮水</t>
  </si>
  <si>
    <t xml:space="preserve">     其他水利支出</t>
  </si>
  <si>
    <t xml:space="preserve">  扶贫</t>
  </si>
  <si>
    <t xml:space="preserve">    农村基础设施建设</t>
  </si>
  <si>
    <t xml:space="preserve">    生产发展</t>
  </si>
  <si>
    <t xml:space="preserve">    扶贫贷款奖补和贴息</t>
  </si>
  <si>
    <t xml:space="preserve">    其他扶贫支出</t>
  </si>
  <si>
    <t xml:space="preserve">  农业综合开发</t>
  </si>
  <si>
    <t xml:space="preserve">    科技示范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</si>
  <si>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</si>
  <si>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</si>
  <si>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</si>
  <si>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对村民委员会和村党支部的补助</t>
  </si>
  <si>
    <t xml:space="preserve">    其他农村综合改革支出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</si>
  <si>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</si>
  <si>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</si>
  <si>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</si>
  <si>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</si>
  <si>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</si>
  <si>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公路养护</t>
  </si>
  <si>
    <t xml:space="preserve">  其他交通运输支出(款)</t>
  </si>
  <si>
    <t xml:space="preserve">    公共交通运营补助</t>
  </si>
  <si>
    <t>资源勘探信息等支出</t>
  </si>
  <si>
    <t xml:space="preserve">  资源勘探开发</t>
  </si>
  <si>
    <t xml:space="preserve">    非金属矿勘探和采选</t>
  </si>
  <si>
    <t xml:space="preserve">    其他资源勘探业支出</t>
  </si>
  <si>
    <t xml:space="preserve">  工业和信息产业监管</t>
  </si>
  <si>
    <t xml:space="preserve">    工业和信息产业支持</t>
  </si>
  <si>
    <t xml:space="preserve">  安全生产监管</t>
  </si>
  <si>
    <t xml:space="preserve">     安全监管监察专项</t>
  </si>
  <si>
    <t xml:space="preserve">  支持中小企业发展和管理支出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</si>
  <si>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</si>
  <si>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</si>
  <si>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</si>
  <si>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其他资源勘探信息等支出(项)</t>
  </si>
  <si>
    <t>商业服务业等支出</t>
  </si>
  <si>
    <t xml:space="preserve">  商业流通事务</t>
  </si>
  <si>
    <t xml:space="preserve">    其他商业流通事务支出</t>
  </si>
  <si>
    <t xml:space="preserve">  旅游业管理与服务支出</t>
  </si>
  <si>
    <t xml:space="preserve">    其他旅游业管理与服务支出</t>
  </si>
  <si>
    <t xml:space="preserve">  涉外发展服务支出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</si>
  <si>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</si>
  <si>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</si>
  <si>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</si>
  <si>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</si>
  <si>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</si>
  <si>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金融发展支出</t>
  </si>
  <si>
    <t xml:space="preserve">    风险基金补助</t>
  </si>
  <si>
    <t xml:space="preserve">    其他金融发展支出</t>
  </si>
  <si>
    <t>援助其他地区支出</t>
  </si>
  <si>
    <t xml:space="preserve">  其他支出</t>
  </si>
  <si>
    <t>国土海洋气象等支出</t>
  </si>
  <si>
    <t xml:space="preserve">  国土资源事务</t>
  </si>
  <si>
    <t xml:space="preserve">    土地资源利用与保护</t>
  </si>
  <si>
    <t xml:space="preserve">    其他国土资源事务支出</t>
  </si>
  <si>
    <t>住房保障支出</t>
  </si>
  <si>
    <t xml:space="preserve">  保障性安居工程支出</t>
  </si>
  <si>
    <t xml:space="preserve">    棚户区改造</t>
  </si>
  <si>
    <t xml:space="preserve">    农村危房改造</t>
  </si>
  <si>
    <t xml:space="preserve">  住房改革支出</t>
  </si>
  <si>
    <t xml:space="preserve">    住房公积金</t>
  </si>
  <si>
    <t>预备费</t>
  </si>
  <si>
    <t xml:space="preserve">  城乡社区住宅</t>
  </si>
  <si>
    <t xml:space="preserve">    其他城乡社区住宅支出</t>
  </si>
  <si>
    <t>其他支出(类)</t>
  </si>
  <si>
    <t xml:space="preserve">  其他支出(款)</t>
  </si>
  <si>
    <t xml:space="preserve">    其他支出(项)</t>
  </si>
  <si>
    <t>债务付息支出</t>
  </si>
  <si>
    <t xml:space="preserve">  地方政府一般债务付息支出</t>
  </si>
  <si>
    <t xml:space="preserve">    地方政府一般债券付息支出</t>
  </si>
  <si>
    <t>债务发行费用支出</t>
  </si>
  <si>
    <t xml:space="preserve">  地方政府一般债务发行费用支出</t>
  </si>
  <si>
    <t>附表1-5</t>
  </si>
  <si>
    <t>2017年度一般公共预算支出经济分类情况表</t>
  </si>
  <si>
    <t>项   目</t>
  </si>
  <si>
    <t>一、工资福利支出</t>
  </si>
  <si>
    <t>二、商品和服务支出</t>
  </si>
  <si>
    <t>三、对个人和家庭的补助</t>
  </si>
  <si>
    <t>四、基本建设支出</t>
  </si>
  <si>
    <t>五、其他资本性支出</t>
  </si>
  <si>
    <t>六、对企事业单位的补贴</t>
  </si>
  <si>
    <t>七、债务利息支出</t>
  </si>
  <si>
    <t>八、其他支出</t>
  </si>
  <si>
    <t>合   计</t>
  </si>
  <si>
    <t>附表1-6</t>
  </si>
  <si>
    <t>2017年度一般公共预算基本支出经济分类情况表</t>
  </si>
  <si>
    <t>项目</t>
  </si>
  <si>
    <t xml:space="preserve">  基本工资</t>
  </si>
  <si>
    <t xml:space="preserve">  津贴补贴</t>
  </si>
  <si>
    <t xml:space="preserve">  奖金</t>
  </si>
  <si>
    <t xml:space="preserve">  社会保障缴费</t>
  </si>
  <si>
    <t xml:space="preserve">  伙食补助费</t>
  </si>
  <si>
    <t xml:space="preserve">  绩效工资</t>
  </si>
  <si>
    <t xml:space="preserve">  机关事业单位基本养老保险缴费</t>
  </si>
  <si>
    <t xml:space="preserve">  职业年金缴费</t>
  </si>
  <si>
    <t xml:space="preserve">  其他工资福利支出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</si>
  <si>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</si>
  <si>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</si>
  <si>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</si>
  <si>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</si>
  <si>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</si>
  <si>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</si>
  <si>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</si>
  <si>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</si>
  <si>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</si>
  <si>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</si>
  <si>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因公出国(境)费用 </t>
  </si>
  <si>
    <t xml:space="preserve">  维修(护)费</t>
  </si>
  <si>
    <t xml:space="preserve">  租赁费</t>
  </si>
  <si>
    <t xml:space="preserve">  会议费</t>
  </si>
  <si>
    <t xml:space="preserve">  培训费</t>
  </si>
  <si>
    <t xml:space="preserve">  公务接待费</t>
  </si>
  <si>
    <t xml:space="preserve">  专用材料费</t>
  </si>
  <si>
    <t xml:space="preserve">  被装购置费</t>
  </si>
  <si>
    <t xml:space="preserve">  专用燃料费</t>
  </si>
  <si>
    <t xml:space="preserve">  劳务费</t>
  </si>
  <si>
    <t xml:space="preserve">  委托业务费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</si>
  <si>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</si>
  <si>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</si>
  <si>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</si>
  <si>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</si>
  <si>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税金及附加费用</t>
  </si>
  <si>
    <t xml:space="preserve">  寄宿生生活补助</t>
  </si>
  <si>
    <t xml:space="preserve">  其他公用支出</t>
  </si>
  <si>
    <t xml:space="preserve">  其他商品和服务支出</t>
  </si>
  <si>
    <t xml:space="preserve">  离休费</t>
  </si>
  <si>
    <t xml:space="preserve">  退休费</t>
  </si>
  <si>
    <t xml:space="preserve">  护理及高龄补贴</t>
  </si>
  <si>
    <t xml:space="preserve">  退职(役)费</t>
  </si>
  <si>
    <t xml:space="preserve">  抚恤金</t>
  </si>
  <si>
    <t xml:space="preserve">  生活补助</t>
  </si>
  <si>
    <t xml:space="preserve">  救济费</t>
  </si>
  <si>
    <t xml:space="preserve">  医疗费</t>
  </si>
  <si>
    <t xml:space="preserve">  助学金</t>
  </si>
  <si>
    <t xml:space="preserve">  奖励金</t>
  </si>
  <si>
    <t xml:space="preserve">  生产补贴</t>
  </si>
  <si>
    <t xml:space="preserve">  住房公积金</t>
  </si>
  <si>
    <t xml:space="preserve">  村级组织支出补助</t>
  </si>
  <si>
    <t xml:space="preserve">  提租补贴</t>
  </si>
  <si>
    <t xml:space="preserve">  购房补贴</t>
  </si>
  <si>
    <t xml:space="preserve">  其他对个人和家庭的补助支出</t>
  </si>
  <si>
    <t>四、其他资本性支出</t>
  </si>
  <si>
    <t xml:space="preserve">  房屋建筑物购建</t>
  </si>
  <si>
    <t xml:space="preserve">  办公设备购置</t>
  </si>
  <si>
    <t xml:space="preserve">  专用设备购置</t>
  </si>
  <si>
    <t xml:space="preserve">  基础设施建设</t>
  </si>
  <si>
    <t xml:space="preserve">  大型修缮</t>
  </si>
  <si>
    <t xml:space="preserve">  信息网络及软件购置更新</t>
  </si>
  <si>
    <t xml:space="preserve">  物资储备</t>
  </si>
  <si>
    <t xml:space="preserve">  土地补偿</t>
  </si>
  <si>
    <t xml:space="preserve">  安置补助</t>
  </si>
  <si>
    <t xml:space="preserve">  地上附着物和青苗补偿</t>
  </si>
  <si>
    <t xml:space="preserve">  拆迁补偿</t>
  </si>
  <si>
    <t xml:space="preserve">  公务用车购置</t>
  </si>
  <si>
    <t xml:space="preserve">  其他交通工具购置</t>
  </si>
  <si>
    <t xml:space="preserve">  其他资本性支出</t>
  </si>
  <si>
    <t>五、对企事业单位的补贴</t>
  </si>
  <si>
    <t xml:space="preserve">  企业政策性补贴</t>
  </si>
  <si>
    <t xml:space="preserve">  事业单位补贴</t>
  </si>
  <si>
    <t xml:space="preserve">  财政贴息</t>
  </si>
  <si>
    <t xml:space="preserve">  其他对企事业单位的补贴</t>
  </si>
  <si>
    <t>六、债务利息支出</t>
  </si>
  <si>
    <t xml:space="preserve">  国内债务付息</t>
  </si>
  <si>
    <t xml:space="preserve">  国外债务付息</t>
  </si>
  <si>
    <t>七、其他支出</t>
  </si>
  <si>
    <t xml:space="preserve">  赠与</t>
  </si>
  <si>
    <t>合  计</t>
  </si>
  <si>
    <t>附表1-7</t>
  </si>
  <si>
    <t>2017年度对下税收返还和转移支付预算表</t>
  </si>
  <si>
    <t> 单位：万元</t>
  </si>
  <si>
    <t>小计</t>
  </si>
  <si>
    <t>××地区</t>
  </si>
  <si>
    <t>…………</t>
  </si>
  <si>
    <t>未落实到地区数</t>
  </si>
  <si>
    <t>一、税收返还</t>
  </si>
  <si>
    <t>1.增值税和消费税税收返还收入</t>
  </si>
  <si>
    <t>2.所得税基数返还收入</t>
  </si>
  <si>
    <t>3.成品油价格和税费改革税收返还收入</t>
  </si>
  <si>
    <t>二、一般性转移支付</t>
  </si>
  <si>
    <t>1.体制补助收入</t>
  </si>
  <si>
    <t>2.均衡性转移支付补助收入</t>
  </si>
  <si>
    <t>3.革命老区及边境地区转移支付收入</t>
  </si>
  <si>
    <t>4.县级基本财力保障机制奖补资金收入</t>
  </si>
  <si>
    <t>5.结算补助收入</t>
  </si>
  <si>
    <t>6.成品油价格和税费改革转移支付补助收入</t>
  </si>
  <si>
    <t>7.基层公检法司转移支付收入</t>
  </si>
  <si>
    <t>8.义务教育等转移支付收入</t>
  </si>
  <si>
    <t>9.基本养老保险和低保等转移支付收入</t>
  </si>
  <si>
    <t>10.新型农村合作医疗等转移支付收入</t>
  </si>
  <si>
    <t>11.农村综合改革等转移支付收入</t>
  </si>
  <si>
    <t>12.产粮（油）大县奖励资金收入</t>
  </si>
  <si>
    <t>13.重点生态功能区转移支付收入</t>
  </si>
  <si>
    <t>14.固定数额补助收入</t>
  </si>
  <si>
    <t>15.其他一般性转移支付收入</t>
  </si>
  <si>
    <t xml:space="preserve"> ………………………………</t>
  </si>
  <si>
    <t>三、专项转移支付</t>
  </si>
  <si>
    <t>1.一般公共服务支出</t>
  </si>
  <si>
    <t xml:space="preserve">   其中：××项目  …………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</si>
  <si>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</si>
  <si>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</si>
  <si>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</si>
  <si>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</si>
  <si>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</si>
  <si>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</si>
  <si>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</si>
  <si>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</si>
  <si>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</si>
  <si>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</si>
  <si>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</si>
  <si>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</si>
  <si>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</si>
  <si>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</si>
  <si>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</si>
  <si>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</si>
  <si>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</si>
  <si>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</si>
  <si>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 xml:space="preserve">       其中：××项目</t>
  </si>
  <si>
    <t>备注：我区乡镇未单独编制政府预算，无对下税收返还和转移支付预算。</t>
  </si>
  <si>
    <t>附表1-8</t>
  </si>
  <si>
    <t>2017年度本级一般公共预算“三公”经费支出预算表</t>
  </si>
  <si>
    <t>上年预算数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</si>
  <si>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</si>
  <si>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</si>
  <si>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</si>
  <si>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</si>
  <si>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</si>
  <si>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</si>
  <si>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</si>
  <si>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用车、一般公务用车和执法执勤用车。（3）公务接待费，指单位按规定开支的各类公务接待（含外宾接待）支出。     </t>
  </si>
  <si>
    <t>2.经汇总，开发区2017年使用一般公共预算拨款安排的“三公”经费预算数为335万元，比上年预算数减少18.17万元。其中，因公出国（境）经费7万元，与上年预算数相比下降7.5%；公务接待费88万元，与上年预算数相比下降5.2%；公务用车购置经费0万元，与上年预算数相比下降（增长）0%；公务用车运行经费240万元，与上年预算数相比下降5.1%。“三公”经费预算减少的主要原因是认真贯彻落实中央八项规定精神，厉行节约，进一步压缩因公出国（境）经费、公务用车购置及运行费、公务接待费等“三公经费”支出。</t>
  </si>
  <si>
    <t>附表1-9</t>
  </si>
  <si>
    <t>2017年度政府性基金收入预算表</t>
  </si>
  <si>
    <t>项      目</t>
  </si>
  <si>
    <t>一、港口建设费收入</t>
  </si>
  <si>
    <t>二、国家电影事业发展专项资金收入</t>
  </si>
  <si>
    <t>三、城市公用事业附加收入</t>
  </si>
  <si>
    <t>四、国有土地收益基金收入</t>
  </si>
  <si>
    <t>五、农业土地开发资金收入</t>
  </si>
  <si>
    <t>六、国有土地使用权出让收入</t>
  </si>
  <si>
    <t>七、大中型水库库区基金收入</t>
  </si>
  <si>
    <t>八、彩票公益金收入</t>
  </si>
  <si>
    <t>九、城市基础设施配套费收入</t>
  </si>
  <si>
    <t>十、小型水库移民扶助基金收入</t>
  </si>
  <si>
    <t>十一、国家重大水利工程建设基金收入</t>
  </si>
  <si>
    <t>十二、污水处理费收入</t>
  </si>
  <si>
    <t>十三、彩票发行机构和彩票销售机构的业务费用</t>
  </si>
  <si>
    <t>十四、其他政府性基金收入</t>
  </si>
  <si>
    <t>本年收入小计</t>
  </si>
  <si>
    <t>债务收入</t>
  </si>
  <si>
    <t>转移性收入</t>
  </si>
  <si>
    <t xml:space="preserve">           上级补助收入</t>
  </si>
  <si>
    <t xml:space="preserve">           下级上解收入</t>
  </si>
  <si>
    <t xml:space="preserve">           上年结余收入</t>
  </si>
  <si>
    <t xml:space="preserve">           调入资金</t>
  </si>
  <si>
    <t xml:space="preserve">           债务转贷收入 </t>
  </si>
  <si>
    <t>附表1-10</t>
  </si>
  <si>
    <t>2017年度政府性基金支出预算表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</si>
  <si>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</si>
  <si>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</si>
  <si>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</si>
  <si>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</si>
  <si>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</si>
  <si>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</si>
  <si>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</si>
  <si>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</si>
  <si>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</si>
  <si>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</si>
  <si>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</si>
  <si>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</si>
  <si>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债务还本支出</t>
  </si>
  <si>
    <t>补助下级支出</t>
  </si>
  <si>
    <t>上解上级支出</t>
  </si>
  <si>
    <t>调出资金</t>
  </si>
  <si>
    <t xml:space="preserve">债务转贷支出 </t>
  </si>
  <si>
    <t>年终结余</t>
  </si>
  <si>
    <t>附表1-11</t>
  </si>
  <si>
    <t>2017年度政府性基金本级收入预算表</t>
  </si>
  <si>
    <t>备注：我区本级未单独编制府性基金本级收入预算。</t>
  </si>
  <si>
    <t>附表1-12</t>
  </si>
  <si>
    <t>2017年度政府性基金本级支出预算表</t>
  </si>
  <si>
    <t xml:space="preserve">  国有土地使用权出让收入及对应专项债务收入安排的支出</t>
  </si>
  <si>
    <t xml:space="preserve">  国有土地收益基金及对应专项债务收入安排的支出</t>
  </si>
  <si>
    <t xml:space="preserve">  农业土地开发资金及对应专项债务收入安排的支出</t>
  </si>
  <si>
    <t xml:space="preserve">  新增建设用地土地有偿使用费及对应专项债务收入安排的支出</t>
  </si>
  <si>
    <t xml:space="preserve">  城市基础设施配套费及对应专项债务收入安排的支出</t>
  </si>
  <si>
    <t xml:space="preserve">  散装水泥专项资金及对应专项债务收入安排的支出</t>
  </si>
  <si>
    <t>其他支出</t>
  </si>
  <si>
    <t xml:space="preserve">  彩票公益金及对应专项债务收入安排的支出</t>
  </si>
  <si>
    <t xml:space="preserve">  其他政府性基金及对应专项债务收入安排的支出</t>
  </si>
  <si>
    <t>备注：我区本级未单独编制府性基金本级支出预算。</t>
  </si>
  <si>
    <t>附表1-13</t>
  </si>
  <si>
    <t>2017年度政府性基金转移支付预算表</t>
  </si>
  <si>
    <t>……</t>
  </si>
  <si>
    <t>备注：我区未编制政府性基金转移支付预算</t>
  </si>
  <si>
    <t>附表1-14</t>
  </si>
  <si>
    <t>2017年度国有资本经营收入预算表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</si>
  <si>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</si>
  <si>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</si>
  <si>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</si>
  <si>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</si>
  <si>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</si>
  <si>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本年收入合计</t>
  </si>
  <si>
    <t xml:space="preserve">    国有资本经营预算转移支付收入</t>
  </si>
  <si>
    <t xml:space="preserve">    上年结转收入</t>
  </si>
  <si>
    <t>备注：我区无国有资本经营预算，本表无数据。</t>
  </si>
  <si>
    <t>附表1-15</t>
  </si>
  <si>
    <t>2017年度国有资本经营支出预算表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</si>
  <si>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</si>
  <si>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</si>
  <si>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</si>
  <si>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</si>
  <si>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</si>
  <si>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</si>
  <si>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</si>
  <si>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附表1-16</t>
  </si>
  <si>
    <t>2017年度本级国有资本经营收入预算表</t>
  </si>
  <si>
    <t xml:space="preserve">  其中：××企业(名称)利润收入</t>
  </si>
  <si>
    <t>…………………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</si>
  <si>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</si>
  <si>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</si>
  <si>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</si>
  <si>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</si>
  <si>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附表1-17</t>
  </si>
  <si>
    <t>2017年度本级国有资本经营支出预算表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</si>
  <si>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</si>
  <si>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</si>
  <si>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</si>
  <si>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</si>
  <si>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</si>
  <si>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</si>
  <si>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</si>
  <si>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</si>
  <si>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</si>
  <si>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</si>
  <si>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</si>
  <si>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</si>
  <si>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</si>
  <si>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</si>
  <si>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</si>
  <si>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</si>
  <si>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</si>
  <si>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</si>
  <si>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</si>
  <si>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</si>
  <si>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</si>
  <si>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其中：其他国有资本经营预算支出</t>
  </si>
  <si>
    <t>本年支出总计</t>
  </si>
  <si>
    <t>附表1-18</t>
  </si>
  <si>
    <t>2017年度社会保险基金预算收入表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</si>
  <si>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</si>
  <si>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</si>
  <si>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</si>
  <si>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</si>
  <si>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</si>
  <si>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family val="1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family val="1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</si>
  <si>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</si>
  <si>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family val="1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family val="1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</si>
  <si>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</si>
  <si>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</si>
  <si>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</si>
  <si>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</si>
  <si>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备注：我区无社会保险基金预算，本表无数据。</t>
  </si>
  <si>
    <t>附表1-19</t>
  </si>
  <si>
    <t>2017年度社会保险基金预算支出表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</si>
  <si>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</si>
  <si>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</si>
  <si>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</si>
  <si>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</si>
  <si>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</si>
  <si>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</si>
  <si>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</si>
  <si>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</si>
  <si>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</si>
  <si>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</si>
  <si>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</si>
  <si>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附表1-20</t>
  </si>
  <si>
    <t>2017年度本级社会保险基金预算收入表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</si>
  <si>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</si>
  <si>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</si>
  <si>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</si>
  <si>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</si>
  <si>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</si>
  <si>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</si>
  <si>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(一) 城乡居民基本医疗保险基金收入</t>
  </si>
  <si>
    <t xml:space="preserve"> (三) 城镇居民基本医疗保险基金收入</t>
  </si>
  <si>
    <t>附表1-21</t>
  </si>
  <si>
    <t>2017年度本级社会保险基金预算支出表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</si>
  <si>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</si>
  <si>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</si>
  <si>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</si>
  <si>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</si>
  <si>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</si>
  <si>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</si>
  <si>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</si>
  <si>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</si>
  <si>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</si>
  <si>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</si>
  <si>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</si>
  <si>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</si>
  <si>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</si>
  <si>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</si>
  <si>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</si>
  <si>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</si>
  <si>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 xml:space="preserve">        其中：新型农村合作医疗基金医疗待遇支出</t>
  </si>
  <si>
    <t xml:space="preserve">              其他新型农村合作医疗基金支出</t>
  </si>
  <si>
    <t xml:space="preserve">        其中：城镇居民基本医疗保险基金医疗待遇支出</t>
  </si>
  <si>
    <t xml:space="preserve">              其他城镇居民基本医疗保险基金支出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</si>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</sst>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(* #,##0.00_);_(* \(#,##0.00\);_(* &quot;-&quot;??_);_(@_)"/>
    <numFmt numFmtId="179" formatCode="_-&quot;$&quot;* #,##0_-;\-&quot;$&quot;* #,##0_-;_-&quot;$&quot;* &quot;-&quot;_-;_-@_-"/>
    <numFmt numFmtId="180" formatCode="_(&quot;$&quot;* #,##0.00_);_(&quot;$&quot;* \(#,##0.00\);_(&quot;$&quot;* &quot;-&quot;??_);_(@_)"/>
    <numFmt numFmtId="181" formatCode="\$#,##0.00;\(\$#,##0.00\)"/>
    <numFmt numFmtId="182" formatCode="\$#,##0;\(\$#,##0\)"/>
    <numFmt numFmtId="183" formatCode="_ \¥* #,##0.00_ ;_ \¥* \-#,##0.00_ ;_ \¥* &quot;-&quot;??_ ;_ @_ "/>
    <numFmt numFmtId="184" formatCode="_-\¥* #,##0_-;\-\¥* #,##0_-;_-\¥* &quot;-&quot;_-;_-@_-"/>
    <numFmt numFmtId="185" formatCode="_-* #,##0_-;\-* #,##0_-;_-* &quot;-&quot;_-;_-@_-"/>
    <numFmt numFmtId="186" formatCode="_-* #,##0.00_-;\-* #,##0.00_-;_-* &quot;-&quot;??_-;_-@_-"/>
    <numFmt numFmtId="187" formatCode="_-* #,##0.0000_-;\-* #,##0.0000_-;_-* &quot;-&quot;??_-;_-@_-"/>
    <numFmt numFmtId="188" formatCode="#,##0.000_ "/>
    <numFmt numFmtId="189" formatCode="0.0"/>
    <numFmt numFmtId="190" formatCode="#,##0_ ;[Red]\-#,##0\ "/>
    <numFmt numFmtId="191" formatCode="0.00_ ;[Red]\-0.00\ "/>
    <numFmt numFmtId="192" formatCode="0.0%"/>
    <numFmt numFmtId="193" formatCode="#,##0_ "/>
    <numFmt numFmtId="194" formatCode="#,##0_);[Red]\(#,##0\)"/>
    <numFmt numFmtId="195" formatCode="0.00_ "/>
    <numFmt numFmtId="196" formatCode="#,##0.0_ "/>
    <numFmt numFmtId="197" formatCode="#,##0.00_ "/>
    <numFmt numFmtId="198" formatCode="0_ "/>
  </numFmts>
  <fonts count="90">
    <font>
      <sz val="12"/>
      <name val="宋体"/>
      <charset val="134"/>
    </font>
    <font>
      <sz val="12"/>
      <name val="宋体"/>
      <charset val="134"/>
    </font>
    <font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Times New Roman"/>
      <family val="1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8"/>
      <name val="方正小标宋_GBK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indexed="8"/>
      <name val="宋体"/>
      <charset val="134"/>
    </font>
    <font>
      <sz val="16"/>
      <color indexed="8"/>
      <name val="方正小标宋简体"/>
      <charset val="134"/>
    </font>
    <font>
      <sz val="16"/>
      <color indexed="8"/>
      <name val="方正小标宋简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ajor"/>
    </font>
    <font>
      <sz val="16"/>
      <color theme="1"/>
      <name val="方正小标宋_GBK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b/>
      <sz val="11"/>
      <name val="宋体"/>
      <charset val="134"/>
      <scheme val="major"/>
    </font>
    <font>
      <b/>
      <sz val="10"/>
      <name val="宋体"/>
      <charset val="134"/>
    </font>
    <font>
      <sz val="11"/>
      <name val="黑体"/>
      <charset val="134"/>
    </font>
    <font>
      <sz val="16"/>
      <name val="宋体"/>
      <charset val="134"/>
    </font>
    <font>
      <sz val="14"/>
      <name val="宋体"/>
      <charset val="134"/>
    </font>
    <font>
      <b/>
      <sz val="26"/>
      <name val="方正小标宋_GBK"/>
      <charset val="134"/>
    </font>
    <font>
      <b/>
      <sz val="16"/>
      <name val="宋体"/>
      <charset val="134"/>
    </font>
    <font>
      <b/>
      <sz val="16"/>
      <name val="楷体"/>
      <charset val="134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indexed="42"/>
      <name val="宋体"/>
      <charset val="134"/>
    </font>
    <font>
      <sz val="10"/>
      <color indexed="8"/>
      <name val="Arial"/>
      <charset val="134"/>
    </font>
    <font>
      <sz val="10"/>
      <name val="Times New Roman"/>
      <charset val="134"/>
    </font>
    <font>
      <sz val="12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7"/>
      <name val="Small Fonts"/>
      <charset val="134"/>
    </font>
    <font>
      <sz val="12"/>
      <name val="Helv"/>
      <charset val="134"/>
    </font>
    <font>
      <sz val="8"/>
      <name val="Times New Roman"/>
      <charset val="134"/>
    </font>
    <font>
      <b/>
      <sz val="15"/>
      <color indexed="62"/>
      <name val="宋体"/>
      <charset val="134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b/>
      <sz val="18"/>
      <color indexed="56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2"/>
      <color indexed="2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sz val="12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42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19">
    <xf numFmtId="0" fontId="0" fillId="0" borderId="0">
      <alignment vertical="center"/>
    </xf>
    <xf numFmtId="43" fontId="41" fillId="0" borderId="0" applyFont="0" applyFill="0" applyBorder="0" applyAlignment="0" applyProtection="0">
      <alignment vertical="center"/>
    </xf>
    <xf numFmtId="44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5" borderId="6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>
      <alignment horizontal="centerContinuous"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7" applyNumberFormat="0" applyFill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6" borderId="10" applyNumberFormat="0" applyAlignment="0" applyProtection="0">
      <alignment vertical="center"/>
    </xf>
    <xf numFmtId="0" fontId="51" fillId="2" borderId="11" applyNumberFormat="0" applyAlignment="0" applyProtection="0">
      <alignment vertical="center"/>
    </xf>
    <xf numFmtId="0" fontId="52" fillId="2" borderId="10" applyNumberFormat="0" applyAlignment="0" applyProtection="0">
      <alignment vertical="center"/>
    </xf>
    <xf numFmtId="0" fontId="53" fillId="7" borderId="12" applyNumberFormat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9" fillId="0" borderId="0">
      <alignment vertical="center"/>
    </xf>
    <xf numFmtId="0" fontId="6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176" fontId="62" fillId="0" borderId="0" applyFill="0" applyBorder="0" applyAlignment="0">
      <alignment vertical="center"/>
    </xf>
    <xf numFmtId="176" fontId="62" fillId="0" borderId="0" applyFill="0" applyBorder="0" applyAlignment="0"/>
    <xf numFmtId="41" fontId="1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/>
    <xf numFmtId="177" fontId="63" fillId="0" borderId="0">
      <alignment vertical="center"/>
    </xf>
    <xf numFmtId="177" fontId="63" fillId="0" borderId="0"/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59" fillId="0" borderId="0" applyFont="0" applyFill="0" applyBorder="0" applyAlignment="0" applyProtection="0"/>
    <xf numFmtId="180" fontId="1" fillId="0" borderId="0" applyFont="0" applyFill="0" applyBorder="0" applyAlignment="0" applyProtection="0">
      <alignment vertical="center"/>
    </xf>
    <xf numFmtId="181" fontId="63" fillId="0" borderId="0">
      <alignment vertical="center"/>
    </xf>
    <xf numFmtId="181" fontId="63" fillId="0" borderId="0"/>
    <xf numFmtId="0" fontId="64" fillId="0" borderId="0" applyProtection="0">
      <alignment vertical="center"/>
    </xf>
    <xf numFmtId="0" fontId="64" fillId="0" borderId="0" applyProtection="0"/>
    <xf numFmtId="182" fontId="63" fillId="0" borderId="0">
      <alignment vertical="center"/>
    </xf>
    <xf numFmtId="182" fontId="63" fillId="0" borderId="0"/>
    <xf numFmtId="2" fontId="64" fillId="0" borderId="0" applyProtection="0">
      <alignment vertical="center"/>
    </xf>
    <xf numFmtId="2" fontId="64" fillId="0" borderId="0" applyProtection="0"/>
    <xf numFmtId="0" fontId="65" fillId="0" borderId="15" applyNumberFormat="0" applyAlignment="0" applyProtection="0">
      <alignment horizontal="left" vertical="center"/>
    </xf>
    <xf numFmtId="0" fontId="65" fillId="0" borderId="4">
      <alignment horizontal="left" vertical="center"/>
    </xf>
    <xf numFmtId="0" fontId="66" fillId="0" borderId="0" applyProtection="0">
      <alignment vertical="center"/>
    </xf>
    <xf numFmtId="0" fontId="66" fillId="0" borderId="0" applyProtection="0"/>
    <xf numFmtId="0" fontId="65" fillId="0" borderId="0" applyProtection="0">
      <alignment vertical="center"/>
    </xf>
    <xf numFmtId="0" fontId="65" fillId="0" borderId="0" applyProtection="0"/>
    <xf numFmtId="37" fontId="67" fillId="0" borderId="0">
      <alignment vertical="center"/>
    </xf>
    <xf numFmtId="37" fontId="67" fillId="0" borderId="0"/>
    <xf numFmtId="0" fontId="68" fillId="0" borderId="0">
      <alignment vertical="center"/>
    </xf>
    <xf numFmtId="0" fontId="69" fillId="0" borderId="0">
      <alignment vertical="center"/>
    </xf>
    <xf numFmtId="1" fontId="59" fillId="0" borderId="0">
      <alignment vertical="center"/>
    </xf>
    <xf numFmtId="0" fontId="64" fillId="0" borderId="16" applyProtection="0">
      <alignment vertical="center"/>
    </xf>
    <xf numFmtId="0" fontId="64" fillId="0" borderId="16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0" fillId="0" borderId="17" applyNumberFormat="0" applyFill="0" applyAlignment="0" applyProtection="0">
      <alignment vertical="center"/>
    </xf>
    <xf numFmtId="0" fontId="71" fillId="0" borderId="1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6" fillId="0" borderId="19" applyNumberFormat="0" applyFill="0" applyAlignment="0" applyProtection="0">
      <alignment vertical="center"/>
    </xf>
    <xf numFmtId="0" fontId="77" fillId="0" borderId="20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" fillId="0" borderId="1">
      <alignment horizontal="distributed" vertical="center" wrapText="1"/>
    </xf>
    <xf numFmtId="0" fontId="80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81" fillId="0" borderId="0"/>
    <xf numFmtId="0" fontId="1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>
      <alignment vertical="center"/>
    </xf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84" fillId="8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top"/>
      <protection locked="0"/>
    </xf>
    <xf numFmtId="0" fontId="6" fillId="0" borderId="21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0" fontId="52" fillId="4" borderId="10" applyNumberFormat="0" applyAlignment="0" applyProtection="0">
      <alignment vertical="center"/>
    </xf>
    <xf numFmtId="0" fontId="86" fillId="7" borderId="12" applyNumberFormat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186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8" fontId="1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1" fillId="0" borderId="0" applyFont="0" applyFill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1" fontId="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8" fillId="0" borderId="0">
      <alignment vertical="center"/>
    </xf>
    <xf numFmtId="0" fontId="61" fillId="15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51" fillId="4" borderId="11" applyNumberFormat="0" applyAlignment="0" applyProtection="0">
      <alignment vertical="center"/>
    </xf>
    <xf numFmtId="1" fontId="7" fillId="0" borderId="1">
      <alignment vertical="center"/>
      <protection locked="0"/>
    </xf>
    <xf numFmtId="0" fontId="89" fillId="0" borderId="0">
      <alignment vertical="center"/>
    </xf>
    <xf numFmtId="0" fontId="89" fillId="0" borderId="0"/>
    <xf numFmtId="189" fontId="7" fillId="0" borderId="1">
      <alignment vertical="center"/>
      <protection locked="0"/>
    </xf>
    <xf numFmtId="0" fontId="58" fillId="7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5" borderId="6" applyNumberFormat="0" applyFont="0" applyAlignment="0" applyProtection="0">
      <alignment vertical="center"/>
    </xf>
  </cellStyleXfs>
  <cellXfs count="497">
    <xf numFmtId="0" fontId="0" fillId="0" borderId="0" xfId="0" applyAlignment="1">
      <alignment vertical="center"/>
    </xf>
    <xf numFmtId="0" fontId="1" fillId="0" borderId="0" xfId="149" applyAlignment="1"/>
    <xf numFmtId="0" fontId="1" fillId="0" borderId="0" xfId="149" applyFill="1" applyAlignment="1"/>
    <xf numFmtId="0" fontId="2" fillId="0" borderId="0" xfId="149" applyNumberFormat="1" applyFont="1" applyFill="1" applyBorder="1" applyAlignment="1" applyProtection="1">
      <alignment horizontal="center" vertical="center"/>
    </xf>
    <xf numFmtId="0" fontId="1" fillId="0" borderId="0" xfId="149" applyNumberFormat="1" applyFont="1" applyFill="1" applyBorder="1" applyAlignment="1" applyProtection="1"/>
    <xf numFmtId="0" fontId="3" fillId="0" borderId="0" xfId="370" applyFont="1">
      <alignment vertical="center"/>
    </xf>
    <xf numFmtId="0" fontId="1" fillId="0" borderId="0" xfId="370">
      <alignment vertical="center"/>
    </xf>
    <xf numFmtId="190" fontId="1" fillId="0" borderId="0" xfId="370" applyNumberFormat="1" applyAlignment="1">
      <alignment horizontal="right" vertical="center"/>
    </xf>
    <xf numFmtId="0" fontId="4" fillId="0" borderId="1" xfId="149" applyNumberFormat="1" applyFont="1" applyFill="1" applyBorder="1" applyAlignment="1" applyProtection="1">
      <alignment horizontal="center" vertical="center" wrapText="1"/>
    </xf>
    <xf numFmtId="190" fontId="5" fillId="0" borderId="1" xfId="370" applyNumberFormat="1" applyFont="1" applyBorder="1" applyAlignment="1">
      <alignment horizontal="center" vertical="center" wrapText="1"/>
    </xf>
    <xf numFmtId="43" fontId="5" fillId="0" borderId="1" xfId="417" applyFont="1" applyBorder="1" applyAlignment="1">
      <alignment horizontal="center" vertical="center" wrapText="1"/>
    </xf>
    <xf numFmtId="0" fontId="6" fillId="0" borderId="1" xfId="149" applyNumberFormat="1" applyFont="1" applyFill="1" applyBorder="1" applyAlignment="1" applyProtection="1">
      <alignment horizontal="left" vertical="center" wrapText="1"/>
    </xf>
    <xf numFmtId="191" fontId="6" fillId="0" borderId="1" xfId="149" applyNumberFormat="1" applyFont="1" applyFill="1" applyBorder="1" applyAlignment="1" applyProtection="1">
      <alignment vertical="center" wrapText="1"/>
    </xf>
    <xf numFmtId="189" fontId="5" fillId="0" borderId="1" xfId="95" applyNumberFormat="1" applyFont="1" applyFill="1" applyBorder="1" applyAlignment="1" applyProtection="1">
      <alignment vertical="center" wrapText="1"/>
    </xf>
    <xf numFmtId="49" fontId="7" fillId="0" borderId="1" xfId="256" applyNumberFormat="1" applyFont="1" applyBorder="1"/>
    <xf numFmtId="0" fontId="7" fillId="0" borderId="1" xfId="149" applyFont="1" applyFill="1" applyBorder="1" applyAlignment="1"/>
    <xf numFmtId="0" fontId="7" fillId="0" borderId="1" xfId="149" applyFont="1" applyBorder="1" applyAlignment="1"/>
    <xf numFmtId="49" fontId="7" fillId="0" borderId="1" xfId="261" applyNumberFormat="1" applyFont="1" applyBorder="1"/>
    <xf numFmtId="49" fontId="7" fillId="0" borderId="1" xfId="262" applyNumberFormat="1" applyFont="1" applyBorder="1"/>
    <xf numFmtId="49" fontId="7" fillId="0" borderId="1" xfId="264" applyNumberFormat="1" applyFont="1" applyBorder="1"/>
    <xf numFmtId="0" fontId="8" fillId="0" borderId="1" xfId="149" applyNumberFormat="1" applyFont="1" applyFill="1" applyBorder="1" applyAlignment="1" applyProtection="1">
      <alignment horizontal="left" vertical="center" wrapText="1" indent="1"/>
    </xf>
    <xf numFmtId="49" fontId="7" fillId="0" borderId="1" xfId="263" applyNumberFormat="1" applyFont="1" applyBorder="1"/>
    <xf numFmtId="0" fontId="9" fillId="0" borderId="1" xfId="149" applyNumberFormat="1" applyFont="1" applyFill="1" applyBorder="1" applyAlignment="1" applyProtection="1">
      <alignment horizontal="left" vertical="center" wrapText="1" indent="1"/>
    </xf>
    <xf numFmtId="49" fontId="7" fillId="0" borderId="1" xfId="259" applyNumberFormat="1" applyFont="1" applyBorder="1"/>
    <xf numFmtId="49" fontId="7" fillId="0" borderId="1" xfId="260" applyNumberFormat="1" applyFont="1" applyBorder="1"/>
    <xf numFmtId="49" fontId="7" fillId="0" borderId="1" xfId="265" applyNumberFormat="1" applyFont="1" applyBorder="1"/>
    <xf numFmtId="49" fontId="7" fillId="0" borderId="1" xfId="257" applyNumberFormat="1" applyFont="1" applyBorder="1"/>
    <xf numFmtId="49" fontId="7" fillId="0" borderId="1" xfId="258" applyNumberFormat="1" applyFont="1" applyBorder="1"/>
    <xf numFmtId="0" fontId="10" fillId="0" borderId="0" xfId="247" applyFont="1" applyFill="1"/>
    <xf numFmtId="0" fontId="11" fillId="0" borderId="1" xfId="149" applyNumberFormat="1" applyFont="1" applyFill="1" applyBorder="1" applyAlignment="1" applyProtection="1">
      <alignment horizontal="left" vertical="center" wrapText="1"/>
    </xf>
    <xf numFmtId="0" fontId="1" fillId="0" borderId="1" xfId="149" applyFill="1" applyBorder="1" applyAlignment="1"/>
    <xf numFmtId="0" fontId="1" fillId="0" borderId="1" xfId="149" applyBorder="1" applyAlignment="1"/>
    <xf numFmtId="0" fontId="12" fillId="0" borderId="0" xfId="370" applyFont="1" applyAlignment="1">
      <alignment horizontal="center" vertical="center"/>
    </xf>
    <xf numFmtId="0" fontId="7" fillId="0" borderId="0" xfId="370" applyFont="1">
      <alignment vertical="center"/>
    </xf>
    <xf numFmtId="0" fontId="5" fillId="0" borderId="0" xfId="370" applyFont="1">
      <alignment vertical="center"/>
    </xf>
    <xf numFmtId="190" fontId="1" fillId="0" borderId="0" xfId="370" applyNumberFormat="1">
      <alignment vertical="center"/>
    </xf>
    <xf numFmtId="0" fontId="13" fillId="0" borderId="0" xfId="370" applyFont="1" applyAlignment="1">
      <alignment horizontal="center" vertical="center"/>
    </xf>
    <xf numFmtId="0" fontId="1" fillId="0" borderId="0" xfId="370" applyFont="1">
      <alignment vertical="center"/>
    </xf>
    <xf numFmtId="0" fontId="12" fillId="0" borderId="1" xfId="370" applyFont="1" applyBorder="1" applyAlignment="1">
      <alignment horizontal="distributed" vertical="center" wrapText="1" indent="3"/>
    </xf>
    <xf numFmtId="0" fontId="9" fillId="0" borderId="1" xfId="149" applyNumberFormat="1" applyFont="1" applyFill="1" applyBorder="1" applyAlignment="1" applyProtection="1">
      <alignment horizontal="left" vertical="center" wrapText="1"/>
    </xf>
    <xf numFmtId="3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92" fontId="7" fillId="0" borderId="1" xfId="97" applyNumberFormat="1" applyFont="1" applyBorder="1" applyAlignment="1">
      <alignment vertical="center"/>
    </xf>
    <xf numFmtId="193" fontId="7" fillId="0" borderId="1" xfId="0" applyNumberFormat="1" applyFont="1" applyBorder="1" applyAlignment="1">
      <alignment horizontal="right" vertical="center"/>
    </xf>
    <xf numFmtId="0" fontId="14" fillId="0" borderId="0" xfId="370" applyFont="1">
      <alignment vertical="center"/>
    </xf>
    <xf numFmtId="190" fontId="7" fillId="0" borderId="1" xfId="370" applyNumberFormat="1" applyFont="1" applyBorder="1" applyAlignment="1">
      <alignment horizontal="right" vertical="center"/>
    </xf>
    <xf numFmtId="194" fontId="5" fillId="0" borderId="1" xfId="0" applyNumberFormat="1" applyFont="1" applyBorder="1" applyAlignment="1">
      <alignment horizontal="right" vertical="center"/>
    </xf>
    <xf numFmtId="190" fontId="5" fillId="0" borderId="1" xfId="370" applyNumberFormat="1" applyFont="1" applyBorder="1" applyAlignment="1">
      <alignment horizontal="right" vertical="center"/>
    </xf>
    <xf numFmtId="192" fontId="5" fillId="0" borderId="1" xfId="97" applyNumberFormat="1" applyFont="1" applyBorder="1" applyAlignment="1">
      <alignment vertical="center"/>
    </xf>
    <xf numFmtId="190" fontId="5" fillId="0" borderId="1" xfId="370" applyNumberFormat="1" applyFont="1" applyBorder="1">
      <alignment vertical="center"/>
    </xf>
    <xf numFmtId="194" fontId="11" fillId="0" borderId="1" xfId="113" applyNumberFormat="1" applyFont="1" applyBorder="1" applyAlignment="1">
      <alignment horizontal="right" vertical="center"/>
    </xf>
    <xf numFmtId="194" fontId="7" fillId="0" borderId="1" xfId="0" applyNumberFormat="1" applyFont="1" applyBorder="1" applyAlignment="1">
      <alignment horizontal="center" vertical="center"/>
    </xf>
    <xf numFmtId="0" fontId="5" fillId="0" borderId="1" xfId="370" applyFont="1" applyBorder="1" applyAlignment="1">
      <alignment horizontal="center" vertical="center"/>
    </xf>
    <xf numFmtId="0" fontId="5" fillId="0" borderId="1" xfId="370" applyFont="1" applyBorder="1" applyAlignment="1">
      <alignment horizontal="distributed" vertical="center" wrapText="1" indent="3"/>
    </xf>
    <xf numFmtId="3" fontId="7" fillId="0" borderId="1" xfId="370" applyNumberFormat="1" applyFont="1" applyBorder="1" applyAlignment="1">
      <alignment horizontal="right" vertical="center"/>
    </xf>
    <xf numFmtId="0" fontId="7" fillId="0" borderId="1" xfId="370" applyFont="1" applyFill="1" applyBorder="1">
      <alignment vertical="center"/>
    </xf>
    <xf numFmtId="0" fontId="7" fillId="0" borderId="1" xfId="370" applyFont="1" applyBorder="1">
      <alignment vertical="center"/>
    </xf>
    <xf numFmtId="190" fontId="7" fillId="0" borderId="1" xfId="370" applyNumberFormat="1" applyFont="1" applyBorder="1">
      <alignment vertical="center"/>
    </xf>
    <xf numFmtId="0" fontId="15" fillId="0" borderId="0" xfId="370" applyFont="1">
      <alignment vertical="center"/>
    </xf>
    <xf numFmtId="0" fontId="16" fillId="0" borderId="1" xfId="149" applyNumberFormat="1" applyFont="1" applyFill="1" applyBorder="1" applyAlignment="1" applyProtection="1">
      <alignment horizontal="center" vertical="center" wrapText="1"/>
    </xf>
    <xf numFmtId="190" fontId="7" fillId="0" borderId="0" xfId="370" applyNumberFormat="1" applyFont="1">
      <alignment vertical="center"/>
    </xf>
    <xf numFmtId="0" fontId="1" fillId="0" borderId="0" xfId="0" applyFont="1" applyAlignment="1">
      <alignment vertical="center"/>
    </xf>
    <xf numFmtId="0" fontId="17" fillId="0" borderId="0" xfId="113" applyFont="1" applyAlignment="1">
      <alignment horizontal="center" vertical="center"/>
    </xf>
    <xf numFmtId="0" fontId="18" fillId="0" borderId="0" xfId="113" applyFont="1" applyAlignment="1">
      <alignment horizontal="center" vertical="center"/>
    </xf>
    <xf numFmtId="0" fontId="11" fillId="0" borderId="0" xfId="113" applyBorder="1">
      <alignment vertical="center"/>
    </xf>
    <xf numFmtId="0" fontId="19" fillId="0" borderId="0" xfId="113" applyFont="1" applyBorder="1" applyAlignment="1">
      <alignment vertical="center"/>
    </xf>
    <xf numFmtId="0" fontId="19" fillId="0" borderId="0" xfId="113" applyFont="1" applyBorder="1" applyAlignment="1">
      <alignment horizontal="right" vertical="center"/>
    </xf>
    <xf numFmtId="0" fontId="20" fillId="0" borderId="1" xfId="113" applyFont="1" applyBorder="1" applyAlignment="1">
      <alignment horizontal="center" vertical="center" wrapText="1"/>
    </xf>
    <xf numFmtId="49" fontId="14" fillId="0" borderId="1" xfId="266" applyNumberFormat="1" applyFont="1" applyBorder="1"/>
    <xf numFmtId="0" fontId="20" fillId="0" borderId="1" xfId="113" applyFont="1" applyBorder="1">
      <alignment vertical="center"/>
    </xf>
    <xf numFmtId="0" fontId="21" fillId="0" borderId="1" xfId="113" applyFont="1" applyBorder="1">
      <alignment vertical="center"/>
    </xf>
    <xf numFmtId="49" fontId="14" fillId="0" borderId="1" xfId="266" applyNumberFormat="1" applyFont="1" applyBorder="1" applyAlignment="1">
      <alignment horizontal="left" indent="2"/>
    </xf>
    <xf numFmtId="0" fontId="22" fillId="0" borderId="1" xfId="0" applyFont="1" applyBorder="1" applyAlignment="1">
      <alignment vertical="center"/>
    </xf>
    <xf numFmtId="49" fontId="14" fillId="0" borderId="1" xfId="266" applyNumberFormat="1" applyFont="1" applyBorder="1" applyAlignment="1"/>
    <xf numFmtId="0" fontId="14" fillId="0" borderId="1" xfId="0" applyFont="1" applyBorder="1" applyAlignment="1">
      <alignment vertical="center"/>
    </xf>
    <xf numFmtId="0" fontId="20" fillId="0" borderId="1" xfId="113" applyFont="1" applyBorder="1" applyAlignment="1">
      <alignment horizontal="center" vertical="center"/>
    </xf>
    <xf numFmtId="0" fontId="21" fillId="0" borderId="1" xfId="113" applyFont="1" applyBorder="1" applyAlignment="1">
      <alignment horizontal="left" vertical="center"/>
    </xf>
    <xf numFmtId="0" fontId="21" fillId="0" borderId="1" xfId="113" applyFont="1" applyBorder="1" applyAlignment="1">
      <alignment vertical="center"/>
    </xf>
    <xf numFmtId="0" fontId="21" fillId="0" borderId="1" xfId="113" applyFont="1" applyBorder="1" applyAlignment="1">
      <alignment horizontal="left" vertical="center" indent="2"/>
    </xf>
    <xf numFmtId="0" fontId="23" fillId="0" borderId="1" xfId="113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113">
      <alignment vertical="center"/>
    </xf>
    <xf numFmtId="0" fontId="11" fillId="0" borderId="0" xfId="113" applyFont="1" applyBorder="1" applyAlignment="1">
      <alignment horizontal="right" vertical="center"/>
    </xf>
    <xf numFmtId="0" fontId="23" fillId="0" borderId="1" xfId="113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5" fillId="0" borderId="1" xfId="113" applyFont="1" applyBorder="1">
      <alignment vertical="center"/>
    </xf>
    <xf numFmtId="0" fontId="12" fillId="0" borderId="1" xfId="0" applyFont="1" applyBorder="1" applyAlignment="1">
      <alignment vertical="center"/>
    </xf>
    <xf numFmtId="0" fontId="1" fillId="0" borderId="0" xfId="196" applyAlignment="1">
      <alignment vertical="center"/>
    </xf>
    <xf numFmtId="0" fontId="1" fillId="0" borderId="0" xfId="196" applyFont="1" applyAlignment="1">
      <alignment vertical="center"/>
    </xf>
    <xf numFmtId="0" fontId="11" fillId="0" borderId="0" xfId="113" applyBorder="1" applyAlignment="1">
      <alignment horizontal="right" vertical="center"/>
    </xf>
    <xf numFmtId="1" fontId="24" fillId="2" borderId="1" xfId="196" applyNumberFormat="1" applyFont="1" applyFill="1" applyBorder="1" applyAlignment="1" applyProtection="1">
      <alignment horizontal="left" vertical="center"/>
    </xf>
    <xf numFmtId="3" fontId="25" fillId="0" borderId="1" xfId="252" applyNumberFormat="1" applyFont="1" applyFill="1" applyBorder="1" applyAlignment="1" applyProtection="1">
      <alignment vertical="center"/>
    </xf>
    <xf numFmtId="3" fontId="21" fillId="0" borderId="1" xfId="113" applyNumberFormat="1" applyFont="1" applyBorder="1">
      <alignment vertical="center"/>
    </xf>
    <xf numFmtId="3" fontId="24" fillId="3" borderId="1" xfId="276" applyNumberFormat="1" applyFont="1" applyFill="1" applyBorder="1" applyAlignment="1" applyProtection="1">
      <alignment horizontal="right" vertical="center"/>
    </xf>
    <xf numFmtId="3" fontId="24" fillId="3" borderId="1" xfId="277" applyNumberFormat="1" applyFont="1" applyFill="1" applyBorder="1" applyAlignment="1" applyProtection="1">
      <alignment horizontal="right" vertical="center"/>
    </xf>
    <xf numFmtId="1" fontId="24" fillId="2" borderId="1" xfId="361" applyNumberFormat="1" applyFont="1" applyFill="1" applyBorder="1" applyAlignment="1" applyProtection="1">
      <alignment horizontal="left" vertical="center"/>
    </xf>
    <xf numFmtId="3" fontId="24" fillId="3" borderId="1" xfId="278" applyNumberFormat="1" applyFont="1" applyFill="1" applyBorder="1" applyAlignment="1" applyProtection="1">
      <alignment horizontal="right" vertical="center"/>
    </xf>
    <xf numFmtId="3" fontId="24" fillId="3" borderId="1" xfId="279" applyNumberFormat="1" applyFont="1" applyFill="1" applyBorder="1" applyAlignment="1" applyProtection="1">
      <alignment horizontal="right" vertical="center"/>
    </xf>
    <xf numFmtId="0" fontId="24" fillId="2" borderId="1" xfId="196" applyNumberFormat="1" applyFont="1" applyFill="1" applyBorder="1" applyAlignment="1" applyProtection="1">
      <alignment horizontal="left" vertical="center"/>
    </xf>
    <xf numFmtId="3" fontId="24" fillId="3" borderId="1" xfId="280" applyNumberFormat="1" applyFont="1" applyFill="1" applyBorder="1" applyAlignment="1" applyProtection="1">
      <alignment horizontal="right" vertical="center"/>
    </xf>
    <xf numFmtId="0" fontId="1" fillId="0" borderId="1" xfId="196" applyBorder="1" applyAlignment="1">
      <alignment vertical="center"/>
    </xf>
    <xf numFmtId="0" fontId="10" fillId="0" borderId="2" xfId="268" applyFont="1" applyBorder="1" applyAlignment="1">
      <alignment horizontal="left" vertical="center" wrapText="1"/>
    </xf>
    <xf numFmtId="3" fontId="14" fillId="0" borderId="1" xfId="255" applyNumberFormat="1" applyFont="1" applyFill="1" applyBorder="1" applyAlignment="1" applyProtection="1">
      <alignment vertical="center"/>
    </xf>
    <xf numFmtId="0" fontId="21" fillId="0" borderId="1" xfId="113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244" applyFont="1" applyFill="1" applyBorder="1" applyAlignment="1" applyProtection="1">
      <alignment vertical="center"/>
      <protection locked="0"/>
    </xf>
    <xf numFmtId="0" fontId="1" fillId="0" borderId="1" xfId="241" applyFont="1" applyFill="1" applyBorder="1" applyAlignment="1" applyProtection="1">
      <alignment vertical="center"/>
      <protection locked="0"/>
    </xf>
    <xf numFmtId="0" fontId="10" fillId="0" borderId="2" xfId="269" applyFont="1" applyBorder="1" applyAlignment="1">
      <alignment horizontal="left" vertical="center" wrapText="1"/>
    </xf>
    <xf numFmtId="0" fontId="22" fillId="0" borderId="1" xfId="247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4" fillId="0" borderId="1" xfId="247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2" fillId="0" borderId="1" xfId="253" applyFont="1" applyBorder="1" applyAlignment="1">
      <alignment horizontal="center" vertical="center"/>
    </xf>
    <xf numFmtId="0" fontId="14" fillId="0" borderId="1" xfId="254" applyFont="1" applyBorder="1" applyAlignment="1">
      <alignment horizontal="center" vertical="center"/>
    </xf>
    <xf numFmtId="0" fontId="14" fillId="0" borderId="1" xfId="254" applyFont="1" applyBorder="1" applyAlignment="1">
      <alignment horizontal="right" vertical="center"/>
    </xf>
    <xf numFmtId="0" fontId="14" fillId="0" borderId="1" xfId="0" applyFont="1" applyBorder="1">
      <alignment vertical="center"/>
    </xf>
    <xf numFmtId="0" fontId="14" fillId="0" borderId="1" xfId="254" applyFont="1" applyBorder="1" applyAlignment="1">
      <alignment vertical="center"/>
    </xf>
    <xf numFmtId="195" fontId="14" fillId="0" borderId="1" xfId="254" applyNumberFormat="1" applyFont="1" applyFill="1" applyBorder="1" applyAlignment="1">
      <alignment vertical="center"/>
    </xf>
    <xf numFmtId="0" fontId="14" fillId="0" borderId="1" xfId="254" applyFont="1" applyBorder="1" applyAlignment="1">
      <alignment horizontal="left" vertical="center" wrapText="1"/>
    </xf>
    <xf numFmtId="0" fontId="15" fillId="0" borderId="0" xfId="0" applyFont="1">
      <alignment vertical="center"/>
    </xf>
    <xf numFmtId="49" fontId="14" fillId="0" borderId="1" xfId="254" applyNumberFormat="1" applyFont="1" applyFill="1" applyBorder="1" applyAlignment="1">
      <alignment horizontal="right" vertical="center"/>
    </xf>
    <xf numFmtId="0" fontId="1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0" xfId="267" applyFont="1" applyAlignment="1">
      <alignment horizontal="center" vertical="center"/>
    </xf>
    <xf numFmtId="0" fontId="1" fillId="0" borderId="0" xfId="267" applyFont="1" applyAlignment="1">
      <alignment horizontal="center" vertical="center"/>
    </xf>
    <xf numFmtId="0" fontId="22" fillId="0" borderId="1" xfId="267" applyFont="1" applyBorder="1" applyAlignment="1">
      <alignment horizontal="center" vertical="center" wrapText="1"/>
    </xf>
    <xf numFmtId="0" fontId="22" fillId="0" borderId="1" xfId="267" applyFont="1" applyBorder="1">
      <alignment vertical="center"/>
    </xf>
    <xf numFmtId="0" fontId="14" fillId="0" borderId="1" xfId="267" applyFont="1" applyBorder="1">
      <alignment vertical="center"/>
    </xf>
    <xf numFmtId="0" fontId="14" fillId="0" borderId="1" xfId="267" applyFont="1" applyBorder="1" applyAlignment="1">
      <alignment horizontal="left" vertical="center" indent="1"/>
    </xf>
    <xf numFmtId="0" fontId="27" fillId="0" borderId="0" xfId="160">
      <alignment vertical="center"/>
    </xf>
    <xf numFmtId="0" fontId="11" fillId="0" borderId="0" xfId="160" applyFont="1">
      <alignment vertical="center"/>
    </xf>
    <xf numFmtId="0" fontId="27" fillId="0" borderId="0" xfId="160" applyAlignment="1">
      <alignment horizontal="right" vertical="center"/>
    </xf>
    <xf numFmtId="0" fontId="19" fillId="0" borderId="0" xfId="160" applyFont="1">
      <alignment vertical="center"/>
    </xf>
    <xf numFmtId="0" fontId="2" fillId="0" borderId="0" xfId="160" applyFont="1" applyAlignment="1">
      <alignment horizontal="center" vertical="center"/>
    </xf>
    <xf numFmtId="0" fontId="27" fillId="0" borderId="0" xfId="160" applyAlignment="1">
      <alignment horizontal="left" vertical="center" wrapText="1"/>
    </xf>
    <xf numFmtId="0" fontId="19" fillId="0" borderId="0" xfId="160" applyFont="1" applyAlignment="1">
      <alignment horizontal="right" vertical="center"/>
    </xf>
    <xf numFmtId="0" fontId="6" fillId="0" borderId="1" xfId="160" applyFont="1" applyFill="1" applyBorder="1" applyAlignment="1">
      <alignment horizontal="center" vertical="center" wrapText="1"/>
    </xf>
    <xf numFmtId="0" fontId="6" fillId="0" borderId="1" xfId="116" applyFont="1" applyFill="1" applyBorder="1" applyAlignment="1">
      <alignment horizontal="left" vertical="center"/>
    </xf>
    <xf numFmtId="0" fontId="11" fillId="0" borderId="1" xfId="160" applyFont="1" applyBorder="1">
      <alignment vertical="center"/>
    </xf>
    <xf numFmtId="0" fontId="11" fillId="0" borderId="1" xfId="160" applyFont="1" applyBorder="1" applyAlignment="1">
      <alignment horizontal="right" vertical="center"/>
    </xf>
    <xf numFmtId="0" fontId="11" fillId="0" borderId="1" xfId="116" applyFont="1" applyFill="1" applyBorder="1" applyAlignment="1">
      <alignment horizontal="left" vertical="center"/>
    </xf>
    <xf numFmtId="0" fontId="15" fillId="0" borderId="0" xfId="160" applyFont="1">
      <alignment vertical="center"/>
    </xf>
    <xf numFmtId="0" fontId="24" fillId="4" borderId="1" xfId="272" applyNumberFormat="1" applyFont="1" applyFill="1" applyBorder="1" applyAlignment="1" applyProtection="1">
      <alignment horizontal="left" vertical="center"/>
    </xf>
    <xf numFmtId="4" fontId="24" fillId="0" borderId="3" xfId="397" applyNumberFormat="1" applyFont="1" applyFill="1" applyBorder="1" applyAlignment="1" applyProtection="1">
      <alignment horizontal="right" vertical="center" wrapText="1"/>
    </xf>
    <xf numFmtId="193" fontId="1" fillId="0" borderId="1" xfId="362" applyNumberFormat="1" applyBorder="1" applyAlignment="1">
      <alignment horizontal="right" vertical="center"/>
    </xf>
    <xf numFmtId="193" fontId="1" fillId="0" borderId="1" xfId="363" applyNumberFormat="1" applyBorder="1" applyAlignment="1">
      <alignment horizontal="right" vertical="center"/>
    </xf>
    <xf numFmtId="4" fontId="28" fillId="0" borderId="1" xfId="403" applyNumberFormat="1" applyFont="1" applyFill="1" applyBorder="1" applyAlignment="1" applyProtection="1">
      <alignment horizontal="right" vertical="center" wrapText="1"/>
    </xf>
    <xf numFmtId="193" fontId="1" fillId="0" borderId="1" xfId="365" applyNumberFormat="1" applyBorder="1" applyAlignment="1">
      <alignment horizontal="right" vertical="center"/>
    </xf>
    <xf numFmtId="4" fontId="24" fillId="0" borderId="3" xfId="402" applyNumberFormat="1" applyFont="1" applyFill="1" applyBorder="1" applyAlignment="1" applyProtection="1">
      <alignment horizontal="right" vertical="center" wrapText="1"/>
    </xf>
    <xf numFmtId="193" fontId="1" fillId="0" borderId="1" xfId="126" applyNumberFormat="1" applyBorder="1" applyAlignment="1">
      <alignment horizontal="right" vertical="center"/>
    </xf>
    <xf numFmtId="4" fontId="24" fillId="0" borderId="3" xfId="400" applyNumberFormat="1" applyFont="1" applyFill="1" applyBorder="1" applyAlignment="1" applyProtection="1">
      <alignment horizontal="right" vertical="center" wrapText="1"/>
    </xf>
    <xf numFmtId="4" fontId="29" fillId="0" borderId="3" xfId="401" applyNumberFormat="1" applyFont="1" applyFill="1" applyBorder="1" applyAlignment="1" applyProtection="1">
      <alignment horizontal="right" vertical="center" wrapText="1"/>
    </xf>
    <xf numFmtId="4" fontId="28" fillId="0" borderId="1" xfId="404" applyNumberFormat="1" applyFont="1" applyFill="1" applyBorder="1" applyAlignment="1" applyProtection="1">
      <alignment horizontal="right" vertical="center" wrapText="1"/>
    </xf>
    <xf numFmtId="4" fontId="28" fillId="0" borderId="1" xfId="389" applyNumberFormat="1" applyFont="1" applyFill="1" applyBorder="1" applyAlignment="1" applyProtection="1">
      <alignment horizontal="right" vertical="center" wrapText="1"/>
    </xf>
    <xf numFmtId="193" fontId="1" fillId="0" borderId="1" xfId="134" applyNumberFormat="1" applyBorder="1" applyAlignment="1">
      <alignment horizontal="right" vertical="center"/>
    </xf>
    <xf numFmtId="4" fontId="24" fillId="0" borderId="3" xfId="393" applyNumberFormat="1" applyFont="1" applyFill="1" applyBorder="1" applyAlignment="1" applyProtection="1">
      <alignment horizontal="right" vertical="center" wrapText="1"/>
    </xf>
    <xf numFmtId="4" fontId="24" fillId="0" borderId="1" xfId="396" applyNumberFormat="1" applyFont="1" applyFill="1" applyBorder="1" applyAlignment="1" applyProtection="1">
      <alignment horizontal="right" vertical="center" wrapText="1"/>
    </xf>
    <xf numFmtId="4" fontId="24" fillId="0" borderId="4" xfId="392" applyNumberFormat="1" applyFont="1" applyFill="1" applyBorder="1" applyAlignment="1" applyProtection="1">
      <alignment horizontal="right" vertical="center" wrapText="1"/>
    </xf>
    <xf numFmtId="4" fontId="24" fillId="0" borderId="3" xfId="391" applyNumberFormat="1" applyFont="1" applyFill="1" applyBorder="1" applyAlignment="1" applyProtection="1">
      <alignment horizontal="right" vertical="center" wrapText="1"/>
    </xf>
    <xf numFmtId="193" fontId="1" fillId="0" borderId="1" xfId="138" applyNumberFormat="1" applyBorder="1" applyAlignment="1">
      <alignment horizontal="right" vertical="center"/>
    </xf>
    <xf numFmtId="193" fontId="1" fillId="0" borderId="1" xfId="187" applyNumberFormat="1" applyBorder="1" applyAlignment="1">
      <alignment horizontal="right" vertical="center"/>
    </xf>
    <xf numFmtId="4" fontId="24" fillId="0" borderId="3" xfId="390" applyNumberFormat="1" applyFont="1" applyFill="1" applyBorder="1" applyAlignment="1" applyProtection="1">
      <alignment horizontal="right" vertical="center" wrapText="1"/>
    </xf>
    <xf numFmtId="4" fontId="24" fillId="0" borderId="3" xfId="395" applyNumberFormat="1" applyFont="1" applyFill="1" applyBorder="1" applyAlignment="1" applyProtection="1">
      <alignment horizontal="right" vertical="center" wrapText="1"/>
    </xf>
    <xf numFmtId="4" fontId="24" fillId="0" borderId="3" xfId="394" applyNumberFormat="1" applyFont="1" applyFill="1" applyBorder="1" applyAlignment="1" applyProtection="1">
      <alignment horizontal="right" vertical="center" wrapText="1"/>
    </xf>
    <xf numFmtId="193" fontId="1" fillId="0" borderId="1" xfId="201" applyNumberFormat="1" applyBorder="1" applyAlignment="1">
      <alignment horizontal="right" vertical="center"/>
    </xf>
    <xf numFmtId="193" fontId="11" fillId="0" borderId="1" xfId="160" applyNumberFormat="1" applyFont="1" applyBorder="1">
      <alignment vertical="center"/>
    </xf>
    <xf numFmtId="193" fontId="1" fillId="0" borderId="1" xfId="215" applyNumberFormat="1" applyBorder="1" applyAlignment="1">
      <alignment horizontal="right" vertical="center"/>
    </xf>
    <xf numFmtId="193" fontId="1" fillId="0" borderId="1" xfId="214" applyNumberFormat="1" applyBorder="1" applyAlignment="1">
      <alignment horizontal="right" vertical="center"/>
    </xf>
    <xf numFmtId="0" fontId="6" fillId="0" borderId="1" xfId="160" applyFont="1" applyBorder="1" applyAlignment="1">
      <alignment horizontal="center" vertical="center"/>
    </xf>
    <xf numFmtId="0" fontId="27" fillId="0" borderId="0" xfId="161">
      <alignment vertical="center"/>
    </xf>
    <xf numFmtId="0" fontId="19" fillId="0" borderId="0" xfId="161" applyFont="1">
      <alignment vertical="center"/>
    </xf>
    <xf numFmtId="0" fontId="2" fillId="0" borderId="0" xfId="16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0" fillId="0" borderId="1" xfId="161" applyFont="1" applyFill="1" applyBorder="1" applyAlignment="1">
      <alignment horizontal="center" vertical="center"/>
    </xf>
    <xf numFmtId="0" fontId="21" fillId="0" borderId="1" xfId="116" applyFont="1" applyFill="1" applyBorder="1" applyAlignment="1">
      <alignment horizontal="left" vertical="center"/>
    </xf>
    <xf numFmtId="4" fontId="28" fillId="0" borderId="4" xfId="182" applyNumberFormat="1" applyFont="1" applyFill="1" applyBorder="1" applyAlignment="1" applyProtection="1">
      <alignment horizontal="right" vertical="center" wrapText="1"/>
    </xf>
    <xf numFmtId="0" fontId="21" fillId="0" borderId="1" xfId="161" applyNumberFormat="1" applyFont="1" applyBorder="1" applyAlignment="1">
      <alignment horizontal="right" vertical="center"/>
    </xf>
    <xf numFmtId="1" fontId="21" fillId="0" borderId="1" xfId="161" applyNumberFormat="1" applyFont="1" applyBorder="1" applyAlignment="1">
      <alignment horizontal="right" vertical="center"/>
    </xf>
    <xf numFmtId="1" fontId="27" fillId="0" borderId="0" xfId="161" applyNumberFormat="1">
      <alignment vertical="center"/>
    </xf>
    <xf numFmtId="4" fontId="28" fillId="0" borderId="3" xfId="184" applyNumberFormat="1" applyFont="1" applyFill="1" applyBorder="1" applyAlignment="1" applyProtection="1">
      <alignment horizontal="right" vertical="center" wrapText="1"/>
    </xf>
    <xf numFmtId="4" fontId="28" fillId="0" borderId="3" xfId="183" applyNumberFormat="1" applyFont="1" applyFill="1" applyBorder="1" applyAlignment="1" applyProtection="1">
      <alignment horizontal="right" vertical="center" wrapText="1"/>
    </xf>
    <xf numFmtId="1" fontId="15" fillId="0" borderId="0" xfId="161" applyNumberFormat="1" applyFont="1">
      <alignment vertical="center"/>
    </xf>
    <xf numFmtId="4" fontId="28" fillId="0" borderId="3" xfId="185" applyNumberFormat="1" applyFont="1" applyFill="1" applyBorder="1" applyAlignment="1" applyProtection="1">
      <alignment horizontal="right" vertical="center" wrapText="1"/>
    </xf>
    <xf numFmtId="0" fontId="20" fillId="0" borderId="1" xfId="161" applyFont="1" applyBorder="1" applyAlignment="1">
      <alignment horizontal="center" vertical="center"/>
    </xf>
    <xf numFmtId="49" fontId="21" fillId="0" borderId="1" xfId="161" applyNumberFormat="1" applyFont="1" applyBorder="1" applyAlignment="1">
      <alignment horizontal="right" vertical="center"/>
    </xf>
    <xf numFmtId="0" fontId="10" fillId="0" borderId="2" xfId="270" applyFont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1" fillId="0" borderId="0" xfId="273" applyAlignment="1">
      <alignment vertical="center"/>
    </xf>
    <xf numFmtId="0" fontId="1" fillId="0" borderId="0" xfId="247" applyFont="1"/>
    <xf numFmtId="0" fontId="1" fillId="3" borderId="0" xfId="247" applyFill="1" applyAlignment="1"/>
    <xf numFmtId="0" fontId="30" fillId="0" borderId="0" xfId="247" applyFont="1" applyFill="1" applyAlignment="1">
      <alignment horizontal="center" vertical="center"/>
    </xf>
    <xf numFmtId="0" fontId="31" fillId="0" borderId="0" xfId="247" applyFont="1" applyFill="1" applyAlignment="1">
      <alignment vertical="center"/>
    </xf>
    <xf numFmtId="0" fontId="24" fillId="0" borderId="0" xfId="273" applyFont="1" applyAlignment="1">
      <alignment horizontal="right" vertical="center"/>
    </xf>
    <xf numFmtId="0" fontId="32" fillId="0" borderId="1" xfId="247" applyFont="1" applyFill="1" applyBorder="1" applyAlignment="1">
      <alignment horizontal="center" vertical="center" wrapText="1"/>
    </xf>
    <xf numFmtId="0" fontId="32" fillId="3" borderId="1" xfId="247" applyFont="1" applyFill="1" applyBorder="1" applyAlignment="1">
      <alignment horizontal="center" vertical="center" wrapText="1"/>
    </xf>
    <xf numFmtId="0" fontId="32" fillId="0" borderId="1" xfId="273" applyFont="1" applyBorder="1" applyAlignment="1">
      <alignment horizontal="center" vertical="center" wrapText="1"/>
    </xf>
    <xf numFmtId="0" fontId="32" fillId="0" borderId="0" xfId="247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4" fillId="2" borderId="1" xfId="273" applyNumberFormat="1" applyFont="1" applyFill="1" applyBorder="1" applyAlignment="1" applyProtection="1">
      <alignment horizontal="left" vertical="center"/>
    </xf>
    <xf numFmtId="3" fontId="32" fillId="0" borderId="1" xfId="251" applyNumberFormat="1" applyFont="1" applyFill="1" applyBorder="1" applyAlignment="1" applyProtection="1">
      <alignment vertical="center"/>
    </xf>
    <xf numFmtId="3" fontId="7" fillId="0" borderId="1" xfId="273" applyNumberFormat="1" applyFont="1" applyFill="1" applyBorder="1" applyAlignment="1" applyProtection="1">
      <alignment horizontal="right" vertical="center"/>
    </xf>
    <xf numFmtId="0" fontId="25" fillId="0" borderId="1" xfId="273" applyFont="1" applyBorder="1" applyAlignment="1">
      <alignment horizontal="right" vertical="center" wrapText="1"/>
    </xf>
    <xf numFmtId="3" fontId="25" fillId="0" borderId="0" xfId="250" applyNumberFormat="1" applyFont="1" applyFill="1" applyBorder="1" applyAlignment="1" applyProtection="1">
      <alignment vertical="center"/>
    </xf>
    <xf numFmtId="0" fontId="25" fillId="0" borderId="0" xfId="0" applyFont="1" applyBorder="1" applyAlignment="1">
      <alignment horizontal="right" vertical="center" wrapText="1"/>
    </xf>
    <xf numFmtId="3" fontId="0" fillId="0" borderId="0" xfId="0" applyNumberFormat="1" applyBorder="1" applyAlignment="1">
      <alignment horizontal="center" vertical="center"/>
    </xf>
    <xf numFmtId="4" fontId="28" fillId="3" borderId="5" xfId="335" applyNumberFormat="1" applyFont="1" applyFill="1" applyBorder="1" applyAlignment="1" applyProtection="1">
      <alignment vertical="center"/>
    </xf>
    <xf numFmtId="3" fontId="25" fillId="0" borderId="1" xfId="251" applyNumberFormat="1" applyFont="1" applyFill="1" applyBorder="1" applyAlignment="1" applyProtection="1">
      <alignment vertical="center"/>
    </xf>
    <xf numFmtId="0" fontId="25" fillId="3" borderId="1" xfId="248" applyFont="1" applyFill="1" applyBorder="1" applyAlignment="1">
      <alignment vertical="center"/>
    </xf>
    <xf numFmtId="4" fontId="28" fillId="3" borderId="5" xfId="281" applyNumberFormat="1" applyFont="1" applyFill="1" applyBorder="1" applyAlignment="1" applyProtection="1">
      <alignment horizontal="right" vertical="center"/>
    </xf>
    <xf numFmtId="4" fontId="28" fillId="3" borderId="5" xfId="282" applyNumberFormat="1" applyFont="1" applyFill="1" applyBorder="1" applyAlignment="1" applyProtection="1">
      <alignment horizontal="right" vertical="center"/>
    </xf>
    <xf numFmtId="3" fontId="25" fillId="0" borderId="1" xfId="251" applyNumberFormat="1" applyFont="1" applyFill="1" applyBorder="1" applyAlignment="1" applyProtection="1">
      <alignment horizontal="left" vertical="center"/>
    </xf>
    <xf numFmtId="4" fontId="28" fillId="3" borderId="5" xfId="283" applyNumberFormat="1" applyFont="1" applyFill="1" applyBorder="1" applyAlignment="1" applyProtection="1">
      <alignment horizontal="right" vertical="center"/>
    </xf>
    <xf numFmtId="4" fontId="28" fillId="3" borderId="5" xfId="284" applyNumberFormat="1" applyFont="1" applyFill="1" applyBorder="1" applyAlignment="1" applyProtection="1">
      <alignment horizontal="right" vertical="center"/>
    </xf>
    <xf numFmtId="4" fontId="28" fillId="3" borderId="5" xfId="285" applyNumberFormat="1" applyFont="1" applyFill="1" applyBorder="1" applyAlignment="1" applyProtection="1">
      <alignment horizontal="right" vertical="center"/>
    </xf>
    <xf numFmtId="0" fontId="24" fillId="4" borderId="1" xfId="364" applyNumberFormat="1" applyFont="1" applyFill="1" applyBorder="1" applyAlignment="1" applyProtection="1">
      <alignment horizontal="left" vertical="center"/>
    </xf>
    <xf numFmtId="4" fontId="28" fillId="3" borderId="5" xfId="286" applyNumberFormat="1" applyFont="1" applyFill="1" applyBorder="1" applyAlignment="1" applyProtection="1">
      <alignment horizontal="right" vertical="center"/>
    </xf>
    <xf numFmtId="4" fontId="28" fillId="3" borderId="5" xfId="287" applyNumberFormat="1" applyFont="1" applyFill="1" applyBorder="1" applyAlignment="1" applyProtection="1">
      <alignment horizontal="right" vertical="center"/>
    </xf>
    <xf numFmtId="4" fontId="28" fillId="3" borderId="5" xfId="288" applyNumberFormat="1" applyFont="1" applyFill="1" applyBorder="1" applyAlignment="1" applyProtection="1">
      <alignment horizontal="right" vertical="center"/>
    </xf>
    <xf numFmtId="0" fontId="24" fillId="4" borderId="1" xfId="366" applyNumberFormat="1" applyFont="1" applyFill="1" applyBorder="1" applyAlignment="1" applyProtection="1">
      <alignment horizontal="left" vertical="center"/>
    </xf>
    <xf numFmtId="4" fontId="28" fillId="3" borderId="5" xfId="289" applyNumberFormat="1" applyFont="1" applyFill="1" applyBorder="1" applyAlignment="1" applyProtection="1">
      <alignment horizontal="right" vertical="center"/>
    </xf>
    <xf numFmtId="4" fontId="28" fillId="3" borderId="5" xfId="290" applyNumberFormat="1" applyFont="1" applyFill="1" applyBorder="1" applyAlignment="1" applyProtection="1">
      <alignment horizontal="right" vertical="center"/>
    </xf>
    <xf numFmtId="4" fontId="28" fillId="3" borderId="5" xfId="291" applyNumberFormat="1" applyFont="1" applyFill="1" applyBorder="1" applyAlignment="1" applyProtection="1">
      <alignment horizontal="right" vertical="center"/>
    </xf>
    <xf numFmtId="4" fontId="28" fillId="3" borderId="5" xfId="292" applyNumberFormat="1" applyFont="1" applyFill="1" applyBorder="1" applyAlignment="1" applyProtection="1">
      <alignment horizontal="right" vertical="center"/>
    </xf>
    <xf numFmtId="0" fontId="24" fillId="4" borderId="1" xfId="367" applyNumberFormat="1" applyFont="1" applyFill="1" applyBorder="1" applyAlignment="1" applyProtection="1">
      <alignment horizontal="left" vertical="center"/>
    </xf>
    <xf numFmtId="0" fontId="24" fillId="4" borderId="1" xfId="368" applyNumberFormat="1" applyFont="1" applyFill="1" applyBorder="1" applyAlignment="1" applyProtection="1">
      <alignment horizontal="left" vertical="center"/>
    </xf>
    <xf numFmtId="4" fontId="28" fillId="3" borderId="5" xfId="293" applyNumberFormat="1" applyFont="1" applyFill="1" applyBorder="1" applyAlignment="1" applyProtection="1">
      <alignment horizontal="right" vertical="center"/>
    </xf>
    <xf numFmtId="0" fontId="24" fillId="4" borderId="1" xfId="117" applyNumberFormat="1" applyFont="1" applyFill="1" applyBorder="1" applyAlignment="1" applyProtection="1">
      <alignment horizontal="left" vertical="center"/>
    </xf>
    <xf numFmtId="0" fontId="33" fillId="4" borderId="1" xfId="118" applyNumberFormat="1" applyFont="1" applyFill="1" applyBorder="1" applyAlignment="1" applyProtection="1">
      <alignment horizontal="left" vertical="center"/>
    </xf>
    <xf numFmtId="0" fontId="24" fillId="4" borderId="1" xfId="119" applyNumberFormat="1" applyFont="1" applyFill="1" applyBorder="1" applyAlignment="1" applyProtection="1">
      <alignment horizontal="left" vertical="center"/>
    </xf>
    <xf numFmtId="4" fontId="28" fillId="3" borderId="5" xfId="294" applyNumberFormat="1" applyFont="1" applyFill="1" applyBorder="1" applyAlignment="1" applyProtection="1">
      <alignment horizontal="right" vertical="center"/>
    </xf>
    <xf numFmtId="4" fontId="28" fillId="3" borderId="5" xfId="295" applyNumberFormat="1" applyFont="1" applyFill="1" applyBorder="1" applyAlignment="1" applyProtection="1">
      <alignment horizontal="right" vertical="center"/>
    </xf>
    <xf numFmtId="0" fontId="24" fillId="4" borderId="1" xfId="120" applyNumberFormat="1" applyFont="1" applyFill="1" applyBorder="1" applyAlignment="1" applyProtection="1">
      <alignment horizontal="left" vertical="center"/>
    </xf>
    <xf numFmtId="4" fontId="28" fillId="3" borderId="5" xfId="296" applyNumberFormat="1" applyFont="1" applyFill="1" applyBorder="1" applyAlignment="1" applyProtection="1">
      <alignment horizontal="right" vertical="center"/>
    </xf>
    <xf numFmtId="4" fontId="28" fillId="3" borderId="5" xfId="297" applyNumberFormat="1" applyFont="1" applyFill="1" applyBorder="1" applyAlignment="1" applyProtection="1">
      <alignment horizontal="right" vertical="center"/>
    </xf>
    <xf numFmtId="0" fontId="24" fillId="4" borderId="1" xfId="121" applyNumberFormat="1" applyFont="1" applyFill="1" applyBorder="1" applyAlignment="1" applyProtection="1">
      <alignment horizontal="left" vertical="center"/>
    </xf>
    <xf numFmtId="4" fontId="28" fillId="3" borderId="5" xfId="298" applyNumberFormat="1" applyFont="1" applyFill="1" applyBorder="1" applyAlignment="1" applyProtection="1">
      <alignment horizontal="right" vertical="center"/>
    </xf>
    <xf numFmtId="4" fontId="28" fillId="3" borderId="5" xfId="299" applyNumberFormat="1" applyFont="1" applyFill="1" applyBorder="1" applyAlignment="1" applyProtection="1">
      <alignment horizontal="right" vertical="center"/>
    </xf>
    <xf numFmtId="0" fontId="33" fillId="4" borderId="1" xfId="122" applyNumberFormat="1" applyFont="1" applyFill="1" applyBorder="1" applyAlignment="1" applyProtection="1">
      <alignment horizontal="left" vertical="center"/>
    </xf>
    <xf numFmtId="0" fontId="24" fillId="4" borderId="1" xfId="122" applyNumberFormat="1" applyFont="1" applyFill="1" applyBorder="1" applyAlignment="1" applyProtection="1">
      <alignment horizontal="left" vertical="center"/>
    </xf>
    <xf numFmtId="0" fontId="33" fillId="4" borderId="1" xfId="123" applyNumberFormat="1" applyFont="1" applyFill="1" applyBorder="1" applyAlignment="1" applyProtection="1">
      <alignment horizontal="left" vertical="center"/>
    </xf>
    <xf numFmtId="0" fontId="24" fillId="4" borderId="1" xfId="123" applyNumberFormat="1" applyFont="1" applyFill="1" applyBorder="1" applyAlignment="1" applyProtection="1">
      <alignment horizontal="left" vertical="center"/>
    </xf>
    <xf numFmtId="0" fontId="33" fillId="4" borderId="1" xfId="124" applyNumberFormat="1" applyFont="1" applyFill="1" applyBorder="1" applyAlignment="1" applyProtection="1">
      <alignment horizontal="left" vertical="center"/>
    </xf>
    <xf numFmtId="0" fontId="24" fillId="4" borderId="1" xfId="124" applyNumberFormat="1" applyFont="1" applyFill="1" applyBorder="1" applyAlignment="1" applyProtection="1">
      <alignment horizontal="left" vertical="center"/>
    </xf>
    <xf numFmtId="4" fontId="25" fillId="3" borderId="5" xfId="248" applyNumberFormat="1" applyFont="1" applyFill="1" applyBorder="1" applyAlignment="1">
      <alignment vertical="center"/>
    </xf>
    <xf numFmtId="0" fontId="24" fillId="4" borderId="1" xfId="125" applyNumberFormat="1" applyFont="1" applyFill="1" applyBorder="1" applyAlignment="1" applyProtection="1">
      <alignment horizontal="left" vertical="center"/>
    </xf>
    <xf numFmtId="4" fontId="28" fillId="3" borderId="5" xfId="300" applyNumberFormat="1" applyFont="1" applyFill="1" applyBorder="1" applyAlignment="1" applyProtection="1">
      <alignment horizontal="right" vertical="center"/>
    </xf>
    <xf numFmtId="4" fontId="28" fillId="3" borderId="5" xfId="301" applyNumberFormat="1" applyFont="1" applyFill="1" applyBorder="1" applyAlignment="1" applyProtection="1">
      <alignment horizontal="right" vertical="center"/>
    </xf>
    <xf numFmtId="4" fontId="28" fillId="3" borderId="5" xfId="302" applyNumberFormat="1" applyFont="1" applyFill="1" applyBorder="1" applyAlignment="1" applyProtection="1">
      <alignment horizontal="right" vertical="center"/>
    </xf>
    <xf numFmtId="0" fontId="33" fillId="4" borderId="1" xfId="129" applyNumberFormat="1" applyFont="1" applyFill="1" applyBorder="1" applyAlignment="1" applyProtection="1">
      <alignment horizontal="left" vertical="center"/>
    </xf>
    <xf numFmtId="0" fontId="24" fillId="4" borderId="1" xfId="129" applyNumberFormat="1" applyFont="1" applyFill="1" applyBorder="1" applyAlignment="1" applyProtection="1">
      <alignment horizontal="left" vertical="center"/>
    </xf>
    <xf numFmtId="0" fontId="24" fillId="4" borderId="1" xfId="130" applyNumberFormat="1" applyFont="1" applyFill="1" applyBorder="1" applyAlignment="1" applyProtection="1">
      <alignment horizontal="left" vertical="center"/>
    </xf>
    <xf numFmtId="4" fontId="28" fillId="3" borderId="5" xfId="303" applyNumberFormat="1" applyFont="1" applyFill="1" applyBorder="1" applyAlignment="1" applyProtection="1">
      <alignment horizontal="right" vertical="center"/>
    </xf>
    <xf numFmtId="4" fontId="28" fillId="3" borderId="5" xfId="304" applyNumberFormat="1" applyFont="1" applyFill="1" applyBorder="1" applyAlignment="1" applyProtection="1">
      <alignment horizontal="right" vertical="center"/>
    </xf>
    <xf numFmtId="4" fontId="28" fillId="3" borderId="5" xfId="305" applyNumberFormat="1" applyFont="1" applyFill="1" applyBorder="1" applyAlignment="1" applyProtection="1">
      <alignment horizontal="right" vertical="center"/>
    </xf>
    <xf numFmtId="0" fontId="33" fillId="4" borderId="1" xfId="131" applyNumberFormat="1" applyFont="1" applyFill="1" applyBorder="1" applyAlignment="1" applyProtection="1">
      <alignment horizontal="left" vertical="center"/>
    </xf>
    <xf numFmtId="0" fontId="24" fillId="4" borderId="1" xfId="131" applyNumberFormat="1" applyFont="1" applyFill="1" applyBorder="1" applyAlignment="1" applyProtection="1">
      <alignment horizontal="left" vertical="center"/>
    </xf>
    <xf numFmtId="0" fontId="1" fillId="0" borderId="1" xfId="132" applyFont="1" applyFill="1" applyBorder="1" applyAlignment="1" applyProtection="1">
      <alignment vertical="center"/>
      <protection locked="0"/>
    </xf>
    <xf numFmtId="0" fontId="24" fillId="4" borderId="1" xfId="133" applyNumberFormat="1" applyFont="1" applyFill="1" applyBorder="1" applyAlignment="1" applyProtection="1">
      <alignment horizontal="left" vertical="center"/>
    </xf>
    <xf numFmtId="0" fontId="33" fillId="4" borderId="1" xfId="135" applyNumberFormat="1" applyFont="1" applyFill="1" applyBorder="1" applyAlignment="1" applyProtection="1">
      <alignment horizontal="left" vertical="center"/>
    </xf>
    <xf numFmtId="0" fontId="24" fillId="4" borderId="1" xfId="136" applyNumberFormat="1" applyFont="1" applyFill="1" applyBorder="1" applyAlignment="1" applyProtection="1">
      <alignment horizontal="left" vertical="center"/>
    </xf>
    <xf numFmtId="4" fontId="28" fillId="3" borderId="5" xfId="306" applyNumberFormat="1" applyFont="1" applyFill="1" applyBorder="1" applyAlignment="1" applyProtection="1">
      <alignment horizontal="right" vertical="center"/>
    </xf>
    <xf numFmtId="4" fontId="25" fillId="3" borderId="1" xfId="248" applyNumberFormat="1" applyFont="1" applyFill="1" applyBorder="1" applyAlignment="1">
      <alignment vertical="center"/>
    </xf>
    <xf numFmtId="4" fontId="28" fillId="3" borderId="5" xfId="307" applyNumberFormat="1" applyFont="1" applyFill="1" applyBorder="1" applyAlignment="1" applyProtection="1">
      <alignment horizontal="right" vertical="center"/>
    </xf>
    <xf numFmtId="4" fontId="28" fillId="3" borderId="5" xfId="308" applyNumberFormat="1" applyFont="1" applyFill="1" applyBorder="1" applyAlignment="1" applyProtection="1">
      <alignment horizontal="right" vertical="center"/>
    </xf>
    <xf numFmtId="4" fontId="28" fillId="3" borderId="5" xfId="309" applyNumberFormat="1" applyFont="1" applyFill="1" applyBorder="1" applyAlignment="1" applyProtection="1">
      <alignment horizontal="right" vertical="center"/>
    </xf>
    <xf numFmtId="0" fontId="33" fillId="4" borderId="1" xfId="137" applyNumberFormat="1" applyFont="1" applyFill="1" applyBorder="1" applyAlignment="1" applyProtection="1">
      <alignment horizontal="left" vertical="center"/>
    </xf>
    <xf numFmtId="0" fontId="24" fillId="4" borderId="1" xfId="137" applyNumberFormat="1" applyFont="1" applyFill="1" applyBorder="1" applyAlignment="1" applyProtection="1">
      <alignment horizontal="left" vertical="center"/>
    </xf>
    <xf numFmtId="4" fontId="28" fillId="3" borderId="5" xfId="310" applyNumberFormat="1" applyFont="1" applyFill="1" applyBorder="1" applyAlignment="1" applyProtection="1">
      <alignment horizontal="right" vertical="center"/>
    </xf>
    <xf numFmtId="0" fontId="33" fillId="4" borderId="1" xfId="139" applyNumberFormat="1" applyFont="1" applyFill="1" applyBorder="1" applyAlignment="1" applyProtection="1">
      <alignment horizontal="left" vertical="center"/>
    </xf>
    <xf numFmtId="0" fontId="24" fillId="4" borderId="1" xfId="140" applyNumberFormat="1" applyFont="1" applyFill="1" applyBorder="1" applyAlignment="1" applyProtection="1">
      <alignment horizontal="left" vertical="center"/>
    </xf>
    <xf numFmtId="194" fontId="7" fillId="4" borderId="1" xfId="238" applyNumberFormat="1" applyFont="1" applyFill="1" applyBorder="1" applyAlignment="1" applyProtection="1">
      <alignment horizontal="right" vertical="center"/>
    </xf>
    <xf numFmtId="194" fontId="7" fillId="4" borderId="1" xfId="141" applyNumberFormat="1" applyFont="1" applyFill="1" applyBorder="1" applyAlignment="1" applyProtection="1">
      <alignment horizontal="right" vertical="center"/>
    </xf>
    <xf numFmtId="0" fontId="33" fillId="4" borderId="1" xfId="142" applyNumberFormat="1" applyFont="1" applyFill="1" applyBorder="1" applyAlignment="1" applyProtection="1">
      <alignment horizontal="left" vertical="center"/>
    </xf>
    <xf numFmtId="0" fontId="24" fillId="4" borderId="1" xfId="143" applyNumberFormat="1" applyFont="1" applyFill="1" applyBorder="1" applyAlignment="1" applyProtection="1">
      <alignment horizontal="left" vertical="center"/>
    </xf>
    <xf numFmtId="194" fontId="7" fillId="4" borderId="1" xfId="144" applyNumberFormat="1" applyFont="1" applyFill="1" applyBorder="1" applyAlignment="1" applyProtection="1">
      <alignment horizontal="right" vertical="center"/>
    </xf>
    <xf numFmtId="0" fontId="24" fillId="4" borderId="1" xfId="145" applyNumberFormat="1" applyFont="1" applyFill="1" applyBorder="1" applyAlignment="1" applyProtection="1">
      <alignment horizontal="left" vertical="center"/>
    </xf>
    <xf numFmtId="0" fontId="24" fillId="4" borderId="1" xfId="146" applyNumberFormat="1" applyFont="1" applyFill="1" applyBorder="1" applyAlignment="1" applyProtection="1">
      <alignment horizontal="left" vertical="center"/>
    </xf>
    <xf numFmtId="0" fontId="24" fillId="4" borderId="1" xfId="147" applyNumberFormat="1" applyFont="1" applyFill="1" applyBorder="1" applyAlignment="1" applyProtection="1">
      <alignment horizontal="left" vertical="center"/>
    </xf>
    <xf numFmtId="4" fontId="28" fillId="3" borderId="5" xfId="311" applyNumberFormat="1" applyFont="1" applyFill="1" applyBorder="1" applyAlignment="1" applyProtection="1">
      <alignment horizontal="right" vertical="center"/>
    </xf>
    <xf numFmtId="4" fontId="28" fillId="3" borderId="5" xfId="312" applyNumberFormat="1" applyFont="1" applyFill="1" applyBorder="1" applyAlignment="1" applyProtection="1">
      <alignment horizontal="right" vertical="center"/>
    </xf>
    <xf numFmtId="0" fontId="33" fillId="4" borderId="1" xfId="148" applyNumberFormat="1" applyFont="1" applyFill="1" applyBorder="1" applyAlignment="1" applyProtection="1">
      <alignment horizontal="left" vertical="center"/>
    </xf>
    <xf numFmtId="0" fontId="24" fillId="4" borderId="1" xfId="148" applyNumberFormat="1" applyFont="1" applyFill="1" applyBorder="1" applyAlignment="1" applyProtection="1">
      <alignment horizontal="left" vertical="center"/>
    </xf>
    <xf numFmtId="0" fontId="24" fillId="4" borderId="1" xfId="150" applyNumberFormat="1" applyFont="1" applyFill="1" applyBorder="1" applyAlignment="1" applyProtection="1">
      <alignment horizontal="left" vertical="center"/>
    </xf>
    <xf numFmtId="0" fontId="33" fillId="4" borderId="1" xfId="151" applyNumberFormat="1" applyFont="1" applyFill="1" applyBorder="1" applyAlignment="1" applyProtection="1">
      <alignment horizontal="left" vertical="center"/>
    </xf>
    <xf numFmtId="0" fontId="24" fillId="4" borderId="1" xfId="152" applyNumberFormat="1" applyFont="1" applyFill="1" applyBorder="1" applyAlignment="1" applyProtection="1">
      <alignment horizontal="left" vertical="center"/>
    </xf>
    <xf numFmtId="196" fontId="25" fillId="3" borderId="1" xfId="248" applyNumberFormat="1" applyFont="1" applyFill="1" applyBorder="1" applyAlignment="1">
      <alignment vertical="center"/>
    </xf>
    <xf numFmtId="4" fontId="28" fillId="3" borderId="5" xfId="313" applyNumberFormat="1" applyFont="1" applyFill="1" applyBorder="1" applyAlignment="1" applyProtection="1">
      <alignment horizontal="right" vertical="center"/>
    </xf>
    <xf numFmtId="4" fontId="28" fillId="3" borderId="5" xfId="314" applyNumberFormat="1" applyFont="1" applyFill="1" applyBorder="1" applyAlignment="1" applyProtection="1">
      <alignment horizontal="right" vertical="center"/>
    </xf>
    <xf numFmtId="197" fontId="25" fillId="3" borderId="1" xfId="248" applyNumberFormat="1" applyFont="1" applyFill="1" applyBorder="1" applyAlignment="1">
      <alignment vertical="center"/>
    </xf>
    <xf numFmtId="4" fontId="28" fillId="3" borderId="5" xfId="315" applyNumberFormat="1" applyFont="1" applyFill="1" applyBorder="1" applyAlignment="1" applyProtection="1">
      <alignment horizontal="right" vertical="center"/>
    </xf>
    <xf numFmtId="4" fontId="28" fillId="3" borderId="5" xfId="316" applyNumberFormat="1" applyFont="1" applyFill="1" applyBorder="1" applyAlignment="1" applyProtection="1">
      <alignment horizontal="right" vertical="center"/>
    </xf>
    <xf numFmtId="4" fontId="28" fillId="3" borderId="5" xfId="317" applyNumberFormat="1" applyFont="1" applyFill="1" applyBorder="1" applyAlignment="1" applyProtection="1">
      <alignment horizontal="right" vertical="center"/>
    </xf>
    <xf numFmtId="4" fontId="28" fillId="3" borderId="5" xfId="318" applyNumberFormat="1" applyFont="1" applyFill="1" applyBorder="1" applyAlignment="1" applyProtection="1">
      <alignment horizontal="right" vertical="center"/>
    </xf>
    <xf numFmtId="4" fontId="28" fillId="3" borderId="5" xfId="319" applyNumberFormat="1" applyFont="1" applyFill="1" applyBorder="1" applyAlignment="1" applyProtection="1">
      <alignment horizontal="right" vertical="center"/>
    </xf>
    <xf numFmtId="0" fontId="24" fillId="4" borderId="1" xfId="153" applyNumberFormat="1" applyFont="1" applyFill="1" applyBorder="1" applyAlignment="1" applyProtection="1">
      <alignment horizontal="left" vertical="center"/>
    </xf>
    <xf numFmtId="4" fontId="28" fillId="3" borderId="5" xfId="320" applyNumberFormat="1" applyFont="1" applyFill="1" applyBorder="1" applyAlignment="1" applyProtection="1">
      <alignment horizontal="right" vertical="center"/>
    </xf>
    <xf numFmtId="4" fontId="28" fillId="3" borderId="5" xfId="321" applyNumberFormat="1" applyFont="1" applyFill="1" applyBorder="1" applyAlignment="1" applyProtection="1">
      <alignment horizontal="right" vertical="center"/>
    </xf>
    <xf numFmtId="0" fontId="24" fillId="4" borderId="1" xfId="154" applyNumberFormat="1" applyFont="1" applyFill="1" applyBorder="1" applyAlignment="1" applyProtection="1">
      <alignment horizontal="left" vertical="center"/>
    </xf>
    <xf numFmtId="0" fontId="24" fillId="4" borderId="1" xfId="155" applyNumberFormat="1" applyFont="1" applyFill="1" applyBorder="1" applyAlignment="1" applyProtection="1">
      <alignment horizontal="left" vertical="center"/>
    </xf>
    <xf numFmtId="4" fontId="28" fillId="3" borderId="5" xfId="322" applyNumberFormat="1" applyFont="1" applyFill="1" applyBorder="1" applyAlignment="1" applyProtection="1">
      <alignment horizontal="right" vertical="center"/>
    </xf>
    <xf numFmtId="4" fontId="28" fillId="3" borderId="5" xfId="323" applyNumberFormat="1" applyFont="1" applyFill="1" applyBorder="1" applyAlignment="1" applyProtection="1">
      <alignment horizontal="right" vertical="center"/>
    </xf>
    <xf numFmtId="0" fontId="24" fillId="4" borderId="1" xfId="156" applyNumberFormat="1" applyFont="1" applyFill="1" applyBorder="1" applyAlignment="1" applyProtection="1">
      <alignment horizontal="left" vertical="center"/>
    </xf>
    <xf numFmtId="0" fontId="24" fillId="4" borderId="1" xfId="157" applyNumberFormat="1" applyFont="1" applyFill="1" applyBorder="1" applyAlignment="1" applyProtection="1">
      <alignment horizontal="left" vertical="center"/>
    </xf>
    <xf numFmtId="4" fontId="28" fillId="3" borderId="5" xfId="324" applyNumberFormat="1" applyFont="1" applyFill="1" applyBorder="1" applyAlignment="1" applyProtection="1">
      <alignment horizontal="right" vertical="center"/>
    </xf>
    <xf numFmtId="0" fontId="24" fillId="4" borderId="1" xfId="158" applyNumberFormat="1" applyFont="1" applyFill="1" applyBorder="1" applyAlignment="1" applyProtection="1">
      <alignment horizontal="left" vertical="center"/>
    </xf>
    <xf numFmtId="4" fontId="28" fillId="3" borderId="5" xfId="325" applyNumberFormat="1" applyFont="1" applyFill="1" applyBorder="1" applyAlignment="1" applyProtection="1">
      <alignment horizontal="right" vertical="center"/>
    </xf>
    <xf numFmtId="4" fontId="28" fillId="3" borderId="5" xfId="326" applyNumberFormat="1" applyFont="1" applyFill="1" applyBorder="1" applyAlignment="1" applyProtection="1">
      <alignment horizontal="right" vertical="center"/>
    </xf>
    <xf numFmtId="0" fontId="33" fillId="4" borderId="1" xfId="159" applyNumberFormat="1" applyFont="1" applyFill="1" applyBorder="1" applyAlignment="1" applyProtection="1">
      <alignment horizontal="left" vertical="center"/>
    </xf>
    <xf numFmtId="194" fontId="7" fillId="4" borderId="1" xfId="162" applyNumberFormat="1" applyFont="1" applyFill="1" applyBorder="1" applyAlignment="1" applyProtection="1">
      <alignment horizontal="right" vertical="center"/>
    </xf>
    <xf numFmtId="0" fontId="24" fillId="4" borderId="1" xfId="159" applyNumberFormat="1" applyFont="1" applyFill="1" applyBorder="1" applyAlignment="1" applyProtection="1">
      <alignment horizontal="left" vertical="center"/>
    </xf>
    <xf numFmtId="0" fontId="33" fillId="4" borderId="1" xfId="163" applyNumberFormat="1" applyFont="1" applyFill="1" applyBorder="1" applyAlignment="1" applyProtection="1">
      <alignment horizontal="left" vertical="center"/>
    </xf>
    <xf numFmtId="0" fontId="24" fillId="4" borderId="1" xfId="163" applyNumberFormat="1" applyFont="1" applyFill="1" applyBorder="1" applyAlignment="1" applyProtection="1">
      <alignment horizontal="left" vertical="center"/>
    </xf>
    <xf numFmtId="0" fontId="24" fillId="4" borderId="1" xfId="164" applyNumberFormat="1" applyFont="1" applyFill="1" applyBorder="1" applyAlignment="1" applyProtection="1">
      <alignment horizontal="left" vertical="center"/>
    </xf>
    <xf numFmtId="0" fontId="33" fillId="4" borderId="1" xfId="165" applyNumberFormat="1" applyFont="1" applyFill="1" applyBorder="1" applyAlignment="1" applyProtection="1">
      <alignment horizontal="left" vertical="center"/>
    </xf>
    <xf numFmtId="0" fontId="24" fillId="4" borderId="1" xfId="165" applyNumberFormat="1" applyFont="1" applyFill="1" applyBorder="1" applyAlignment="1" applyProtection="1">
      <alignment horizontal="left" vertical="center"/>
    </xf>
    <xf numFmtId="0" fontId="24" fillId="4" borderId="1" xfId="166" applyNumberFormat="1" applyFont="1" applyFill="1" applyBorder="1" applyAlignment="1" applyProtection="1">
      <alignment horizontal="left" vertical="center"/>
    </xf>
    <xf numFmtId="4" fontId="28" fillId="3" borderId="5" xfId="327" applyNumberFormat="1" applyFont="1" applyFill="1" applyBorder="1" applyAlignment="1" applyProtection="1">
      <alignment horizontal="right" vertical="center"/>
    </xf>
    <xf numFmtId="194" fontId="7" fillId="4" borderId="1" xfId="167" applyNumberFormat="1" applyFont="1" applyFill="1" applyBorder="1" applyAlignment="1" applyProtection="1">
      <alignment horizontal="right" vertical="center"/>
    </xf>
    <xf numFmtId="4" fontId="28" fillId="3" borderId="5" xfId="328" applyNumberFormat="1" applyFont="1" applyFill="1" applyBorder="1" applyAlignment="1" applyProtection="1">
      <alignment horizontal="right" vertical="center"/>
    </xf>
    <xf numFmtId="4" fontId="28" fillId="3" borderId="5" xfId="329" applyNumberFormat="1" applyFont="1" applyFill="1" applyBorder="1" applyAlignment="1" applyProtection="1">
      <alignment horizontal="right" vertical="center"/>
    </xf>
    <xf numFmtId="194" fontId="7" fillId="4" borderId="1" xfId="168" applyNumberFormat="1" applyFont="1" applyFill="1" applyBorder="1" applyAlignment="1" applyProtection="1">
      <alignment horizontal="right" vertical="center"/>
    </xf>
    <xf numFmtId="4" fontId="28" fillId="3" borderId="5" xfId="330" applyNumberFormat="1" applyFont="1" applyFill="1" applyBorder="1" applyAlignment="1" applyProtection="1">
      <alignment horizontal="right" vertical="center"/>
    </xf>
    <xf numFmtId="0" fontId="33" fillId="4" borderId="1" xfId="169" applyNumberFormat="1" applyFont="1" applyFill="1" applyBorder="1" applyAlignment="1" applyProtection="1">
      <alignment horizontal="left" vertical="center"/>
    </xf>
    <xf numFmtId="0" fontId="24" fillId="4" borderId="1" xfId="169" applyNumberFormat="1" applyFont="1" applyFill="1" applyBorder="1" applyAlignment="1" applyProtection="1">
      <alignment horizontal="left" vertical="center"/>
    </xf>
    <xf numFmtId="0" fontId="24" fillId="4" borderId="1" xfId="170" applyNumberFormat="1" applyFont="1" applyFill="1" applyBorder="1" applyAlignment="1" applyProtection="1">
      <alignment horizontal="left" vertical="center"/>
    </xf>
    <xf numFmtId="4" fontId="28" fillId="3" borderId="5" xfId="331" applyNumberFormat="1" applyFont="1" applyFill="1" applyBorder="1" applyAlignment="1" applyProtection="1">
      <alignment horizontal="right" vertical="center"/>
    </xf>
    <xf numFmtId="0" fontId="24" fillId="4" borderId="1" xfId="171" applyNumberFormat="1" applyFont="1" applyFill="1" applyBorder="1" applyAlignment="1" applyProtection="1">
      <alignment horizontal="left" vertical="center"/>
    </xf>
    <xf numFmtId="0" fontId="24" fillId="4" borderId="1" xfId="172" applyNumberFormat="1" applyFont="1" applyFill="1" applyBorder="1" applyAlignment="1" applyProtection="1">
      <alignment horizontal="left" vertical="center"/>
    </xf>
    <xf numFmtId="4" fontId="28" fillId="3" borderId="5" xfId="332" applyNumberFormat="1" applyFont="1" applyFill="1" applyBorder="1" applyAlignment="1" applyProtection="1">
      <alignment horizontal="right" vertical="center"/>
    </xf>
    <xf numFmtId="4" fontId="28" fillId="3" borderId="5" xfId="333" applyNumberFormat="1" applyFont="1" applyFill="1" applyBorder="1" applyAlignment="1" applyProtection="1">
      <alignment horizontal="right" vertical="center"/>
    </xf>
    <xf numFmtId="4" fontId="28" fillId="3" borderId="5" xfId="334" applyNumberFormat="1" applyFont="1" applyFill="1" applyBorder="1" applyAlignment="1" applyProtection="1">
      <alignment horizontal="right" vertical="center"/>
    </xf>
    <xf numFmtId="4" fontId="28" fillId="3" borderId="5" xfId="336" applyNumberFormat="1" applyFont="1" applyFill="1" applyBorder="1" applyAlignment="1" applyProtection="1">
      <alignment horizontal="right" vertical="center"/>
    </xf>
    <xf numFmtId="4" fontId="28" fillId="3" borderId="5" xfId="337" applyNumberFormat="1" applyFont="1" applyFill="1" applyBorder="1" applyAlignment="1" applyProtection="1">
      <alignment horizontal="right" vertical="center"/>
    </xf>
    <xf numFmtId="0" fontId="1" fillId="4" borderId="1" xfId="219" applyFont="1" applyFill="1" applyBorder="1" applyAlignment="1" applyProtection="1">
      <alignment vertical="center"/>
      <protection locked="0"/>
    </xf>
    <xf numFmtId="194" fontId="7" fillId="4" borderId="1" xfId="173" applyNumberFormat="1" applyFont="1" applyFill="1" applyBorder="1" applyAlignment="1" applyProtection="1">
      <alignment horizontal="right" vertical="center"/>
    </xf>
    <xf numFmtId="0" fontId="33" fillId="4" borderId="1" xfId="174" applyNumberFormat="1" applyFont="1" applyFill="1" applyBorder="1" applyAlignment="1" applyProtection="1">
      <alignment horizontal="left" vertical="center"/>
    </xf>
    <xf numFmtId="0" fontId="24" fillId="4" borderId="1" xfId="174" applyNumberFormat="1" applyFont="1" applyFill="1" applyBorder="1" applyAlignment="1" applyProtection="1">
      <alignment horizontal="left" vertical="center"/>
    </xf>
    <xf numFmtId="4" fontId="28" fillId="3" borderId="5" xfId="338" applyNumberFormat="1" applyFont="1" applyFill="1" applyBorder="1" applyAlignment="1" applyProtection="1">
      <alignment horizontal="right" vertical="center"/>
    </xf>
    <xf numFmtId="194" fontId="7" fillId="4" borderId="1" xfId="175" applyNumberFormat="1" applyFont="1" applyFill="1" applyBorder="1" applyAlignment="1" applyProtection="1">
      <alignment horizontal="right" vertical="center"/>
    </xf>
    <xf numFmtId="0" fontId="33" fillId="4" borderId="1" xfId="176" applyNumberFormat="1" applyFont="1" applyFill="1" applyBorder="1" applyAlignment="1" applyProtection="1">
      <alignment horizontal="left" vertical="center"/>
    </xf>
    <xf numFmtId="0" fontId="24" fillId="4" borderId="1" xfId="176" applyNumberFormat="1" applyFont="1" applyFill="1" applyBorder="1" applyAlignment="1" applyProtection="1">
      <alignment horizontal="left" vertical="center"/>
    </xf>
    <xf numFmtId="194" fontId="7" fillId="4" borderId="1" xfId="177" applyNumberFormat="1" applyFont="1" applyFill="1" applyBorder="1" applyAlignment="1" applyProtection="1">
      <alignment horizontal="right" vertical="center"/>
    </xf>
    <xf numFmtId="0" fontId="33" fillId="4" borderId="1" xfId="178" applyNumberFormat="1" applyFont="1" applyFill="1" applyBorder="1" applyAlignment="1" applyProtection="1">
      <alignment horizontal="left" vertical="center"/>
    </xf>
    <xf numFmtId="0" fontId="24" fillId="4" borderId="1" xfId="178" applyNumberFormat="1" applyFont="1" applyFill="1" applyBorder="1" applyAlignment="1" applyProtection="1">
      <alignment horizontal="left" vertical="center"/>
    </xf>
    <xf numFmtId="0" fontId="24" fillId="4" borderId="1" xfId="179" applyNumberFormat="1" applyFont="1" applyFill="1" applyBorder="1" applyAlignment="1" applyProtection="1">
      <alignment horizontal="left" vertical="center"/>
    </xf>
    <xf numFmtId="197" fontId="25" fillId="3" borderId="5" xfId="248" applyNumberFormat="1" applyFont="1" applyFill="1" applyBorder="1" applyAlignment="1">
      <alignment vertical="center"/>
    </xf>
    <xf numFmtId="4" fontId="28" fillId="3" borderId="5" xfId="339" applyNumberFormat="1" applyFont="1" applyFill="1" applyBorder="1" applyAlignment="1" applyProtection="1">
      <alignment horizontal="right" vertical="center"/>
    </xf>
    <xf numFmtId="4" fontId="28" fillId="3" borderId="5" xfId="340" applyNumberFormat="1" applyFont="1" applyFill="1" applyBorder="1" applyAlignment="1" applyProtection="1">
      <alignment horizontal="right" vertical="center"/>
    </xf>
    <xf numFmtId="4" fontId="28" fillId="3" borderId="5" xfId="341" applyNumberFormat="1" applyFont="1" applyFill="1" applyBorder="1" applyAlignment="1" applyProtection="1">
      <alignment horizontal="right" vertical="center"/>
    </xf>
    <xf numFmtId="0" fontId="33" fillId="4" borderId="1" xfId="180" applyNumberFormat="1" applyFont="1" applyFill="1" applyBorder="1" applyAlignment="1" applyProtection="1">
      <alignment horizontal="left" vertical="center"/>
    </xf>
    <xf numFmtId="194" fontId="7" fillId="4" borderId="1" xfId="181" applyNumberFormat="1" applyFont="1" applyFill="1" applyBorder="1" applyAlignment="1" applyProtection="1">
      <alignment horizontal="right" vertical="center"/>
    </xf>
    <xf numFmtId="0" fontId="24" fillId="4" borderId="1" xfId="180" applyNumberFormat="1" applyFont="1" applyFill="1" applyBorder="1" applyAlignment="1" applyProtection="1">
      <alignment horizontal="left" vertical="center"/>
    </xf>
    <xf numFmtId="0" fontId="24" fillId="4" borderId="1" xfId="186" applyNumberFormat="1" applyFont="1" applyFill="1" applyBorder="1" applyAlignment="1" applyProtection="1">
      <alignment horizontal="left" vertical="center"/>
    </xf>
    <xf numFmtId="0" fontId="25" fillId="0" borderId="1" xfId="248" applyFont="1" applyFill="1" applyBorder="1" applyAlignment="1">
      <alignment vertical="center"/>
    </xf>
    <xf numFmtId="4" fontId="28" fillId="3" borderId="5" xfId="342" applyNumberFormat="1" applyFont="1" applyFill="1" applyBorder="1" applyAlignment="1" applyProtection="1">
      <alignment horizontal="right" vertical="center"/>
    </xf>
    <xf numFmtId="0" fontId="24" fillId="4" borderId="1" xfId="188" applyNumberFormat="1" applyFont="1" applyFill="1" applyBorder="1" applyAlignment="1" applyProtection="1">
      <alignment horizontal="left" vertical="center"/>
    </xf>
    <xf numFmtId="0" fontId="24" fillId="4" borderId="1" xfId="192" applyNumberFormat="1" applyFont="1" applyFill="1" applyBorder="1" applyAlignment="1" applyProtection="1">
      <alignment horizontal="left" vertical="center"/>
    </xf>
    <xf numFmtId="4" fontId="28" fillId="3" borderId="5" xfId="343" applyNumberFormat="1" applyFont="1" applyFill="1" applyBorder="1" applyAlignment="1" applyProtection="1">
      <alignment horizontal="right" vertical="center"/>
    </xf>
    <xf numFmtId="0" fontId="24" fillId="4" borderId="1" xfId="189" applyNumberFormat="1" applyFont="1" applyFill="1" applyBorder="1" applyAlignment="1" applyProtection="1">
      <alignment horizontal="left" vertical="center"/>
    </xf>
    <xf numFmtId="4" fontId="28" fillId="3" borderId="5" xfId="344" applyNumberFormat="1" applyFont="1" applyFill="1" applyBorder="1" applyAlignment="1" applyProtection="1">
      <alignment horizontal="right" vertical="center"/>
    </xf>
    <xf numFmtId="4" fontId="28" fillId="3" borderId="5" xfId="345" applyNumberFormat="1" applyFont="1" applyFill="1" applyBorder="1" applyAlignment="1" applyProtection="1">
      <alignment horizontal="right" vertical="center"/>
    </xf>
    <xf numFmtId="0" fontId="24" fillId="4" borderId="1" xfId="190" applyNumberFormat="1" applyFont="1" applyFill="1" applyBorder="1" applyAlignment="1" applyProtection="1">
      <alignment horizontal="left" vertical="center"/>
    </xf>
    <xf numFmtId="4" fontId="28" fillId="3" borderId="5" xfId="346" applyNumberFormat="1" applyFont="1" applyFill="1" applyBorder="1" applyAlignment="1" applyProtection="1">
      <alignment horizontal="right" vertical="center"/>
    </xf>
    <xf numFmtId="4" fontId="28" fillId="3" borderId="5" xfId="347" applyNumberFormat="1" applyFont="1" applyFill="1" applyBorder="1" applyAlignment="1" applyProtection="1">
      <alignment horizontal="right" vertical="center"/>
    </xf>
    <xf numFmtId="0" fontId="24" fillId="4" borderId="1" xfId="191" applyNumberFormat="1" applyFont="1" applyFill="1" applyBorder="1" applyAlignment="1" applyProtection="1">
      <alignment horizontal="left" vertical="center"/>
    </xf>
    <xf numFmtId="4" fontId="28" fillId="3" borderId="5" xfId="348" applyNumberFormat="1" applyFont="1" applyFill="1" applyBorder="1" applyAlignment="1" applyProtection="1">
      <alignment horizontal="right" vertical="center"/>
    </xf>
    <xf numFmtId="0" fontId="24" fillId="4" borderId="1" xfId="193" applyNumberFormat="1" applyFont="1" applyFill="1" applyBorder="1" applyAlignment="1" applyProtection="1">
      <alignment horizontal="left" vertical="center"/>
    </xf>
    <xf numFmtId="0" fontId="24" fillId="4" borderId="1" xfId="194" applyNumberFormat="1" applyFont="1" applyFill="1" applyBorder="1" applyAlignment="1" applyProtection="1">
      <alignment horizontal="left" vertical="center"/>
    </xf>
    <xf numFmtId="0" fontId="24" fillId="4" borderId="1" xfId="199" applyNumberFormat="1" applyFont="1" applyFill="1" applyBorder="1" applyAlignment="1" applyProtection="1">
      <alignment horizontal="left" vertical="center"/>
    </xf>
    <xf numFmtId="0" fontId="24" fillId="4" borderId="1" xfId="195" applyNumberFormat="1" applyFont="1" applyFill="1" applyBorder="1" applyAlignment="1" applyProtection="1">
      <alignment horizontal="left" vertical="center"/>
    </xf>
    <xf numFmtId="0" fontId="24" fillId="4" borderId="1" xfId="197" applyNumberFormat="1" applyFont="1" applyFill="1" applyBorder="1" applyAlignment="1" applyProtection="1">
      <alignment horizontal="left" vertical="center"/>
    </xf>
    <xf numFmtId="194" fontId="7" fillId="4" borderId="1" xfId="198" applyNumberFormat="1" applyFont="1" applyFill="1" applyBorder="1" applyAlignment="1" applyProtection="1">
      <alignment horizontal="right" vertical="center"/>
    </xf>
    <xf numFmtId="4" fontId="28" fillId="3" borderId="5" xfId="349" applyNumberFormat="1" applyFont="1" applyFill="1" applyBorder="1" applyAlignment="1" applyProtection="1">
      <alignment horizontal="right" vertical="center"/>
    </xf>
    <xf numFmtId="4" fontId="28" fillId="3" borderId="5" xfId="350" applyNumberFormat="1" applyFont="1" applyFill="1" applyBorder="1" applyAlignment="1" applyProtection="1">
      <alignment horizontal="right" vertical="center"/>
    </xf>
    <xf numFmtId="4" fontId="28" fillId="3" borderId="5" xfId="351" applyNumberFormat="1" applyFont="1" applyFill="1" applyBorder="1" applyAlignment="1" applyProtection="1">
      <alignment horizontal="right" vertical="center"/>
    </xf>
    <xf numFmtId="0" fontId="24" fillId="4" borderId="1" xfId="200" applyNumberFormat="1" applyFont="1" applyFill="1" applyBorder="1" applyAlignment="1" applyProtection="1">
      <alignment horizontal="left" vertical="center"/>
    </xf>
    <xf numFmtId="0" fontId="33" fillId="4" borderId="1" xfId="202" applyNumberFormat="1" applyFont="1" applyFill="1" applyBorder="1" applyAlignment="1" applyProtection="1">
      <alignment horizontal="left" vertical="center"/>
    </xf>
    <xf numFmtId="0" fontId="24" fillId="4" borderId="1" xfId="203" applyNumberFormat="1" applyFont="1" applyFill="1" applyBorder="1" applyAlignment="1" applyProtection="1">
      <alignment horizontal="left" vertical="center"/>
    </xf>
    <xf numFmtId="4" fontId="28" fillId="3" borderId="5" xfId="352" applyNumberFormat="1" applyFont="1" applyFill="1" applyBorder="1" applyAlignment="1" applyProtection="1">
      <alignment horizontal="right" vertical="center"/>
    </xf>
    <xf numFmtId="0" fontId="24" fillId="4" borderId="1" xfId="204" applyNumberFormat="1" applyFont="1" applyFill="1" applyBorder="1" applyAlignment="1" applyProtection="1">
      <alignment horizontal="left" vertical="center"/>
    </xf>
    <xf numFmtId="4" fontId="28" fillId="3" borderId="5" xfId="353" applyNumberFormat="1" applyFont="1" applyFill="1" applyBorder="1" applyAlignment="1" applyProtection="1">
      <alignment horizontal="right" vertical="center"/>
    </xf>
    <xf numFmtId="0" fontId="33" fillId="4" borderId="1" xfId="205" applyNumberFormat="1" applyFont="1" applyFill="1" applyBorder="1" applyAlignment="1" applyProtection="1">
      <alignment horizontal="left" vertical="center"/>
    </xf>
    <xf numFmtId="0" fontId="24" fillId="4" borderId="1" xfId="205" applyNumberFormat="1" applyFont="1" applyFill="1" applyBorder="1" applyAlignment="1" applyProtection="1">
      <alignment horizontal="left" vertical="center"/>
    </xf>
    <xf numFmtId="194" fontId="7" fillId="4" borderId="1" xfId="206" applyNumberFormat="1" applyFont="1" applyFill="1" applyBorder="1" applyAlignment="1" applyProtection="1">
      <alignment horizontal="right" vertical="center"/>
    </xf>
    <xf numFmtId="4" fontId="28" fillId="3" borderId="5" xfId="354" applyNumberFormat="1" applyFont="1" applyFill="1" applyBorder="1" applyAlignment="1" applyProtection="1">
      <alignment horizontal="right" vertical="center"/>
    </xf>
    <xf numFmtId="0" fontId="33" fillId="4" borderId="1" xfId="207" applyNumberFormat="1" applyFont="1" applyFill="1" applyBorder="1" applyAlignment="1" applyProtection="1">
      <alignment horizontal="left" vertical="center"/>
    </xf>
    <xf numFmtId="0" fontId="24" fillId="4" borderId="1" xfId="207" applyNumberFormat="1" applyFont="1" applyFill="1" applyBorder="1" applyAlignment="1" applyProtection="1">
      <alignment horizontal="left" vertical="center"/>
    </xf>
    <xf numFmtId="0" fontId="33" fillId="4" borderId="1" xfId="208" applyNumberFormat="1" applyFont="1" applyFill="1" applyBorder="1" applyAlignment="1" applyProtection="1">
      <alignment horizontal="left" vertical="center"/>
    </xf>
    <xf numFmtId="0" fontId="24" fillId="4" borderId="1" xfId="209" applyNumberFormat="1" applyFont="1" applyFill="1" applyBorder="1" applyAlignment="1" applyProtection="1">
      <alignment horizontal="left" vertical="center"/>
    </xf>
    <xf numFmtId="4" fontId="28" fillId="3" borderId="5" xfId="355" applyNumberFormat="1" applyFont="1" applyFill="1" applyBorder="1" applyAlignment="1" applyProtection="1">
      <alignment horizontal="right" vertical="center"/>
    </xf>
    <xf numFmtId="4" fontId="28" fillId="3" borderId="5" xfId="356" applyNumberFormat="1" applyFont="1" applyFill="1" applyBorder="1" applyAlignment="1" applyProtection="1">
      <alignment horizontal="right" vertical="center"/>
    </xf>
    <xf numFmtId="0" fontId="24" fillId="4" borderId="1" xfId="210" applyNumberFormat="1" applyFont="1" applyFill="1" applyBorder="1" applyAlignment="1" applyProtection="1">
      <alignment horizontal="left" vertical="center"/>
    </xf>
    <xf numFmtId="0" fontId="33" fillId="4" borderId="1" xfId="211" applyNumberFormat="1" applyFont="1" applyFill="1" applyBorder="1" applyAlignment="1" applyProtection="1">
      <alignment horizontal="left" vertical="center"/>
    </xf>
    <xf numFmtId="0" fontId="24" fillId="4" borderId="1" xfId="212" applyNumberFormat="1" applyFont="1" applyFill="1" applyBorder="1" applyAlignment="1" applyProtection="1">
      <alignment horizontal="left" vertical="center"/>
    </xf>
    <xf numFmtId="0" fontId="1" fillId="4" borderId="1" xfId="229" applyFont="1" applyFill="1" applyBorder="1" applyAlignment="1" applyProtection="1">
      <alignment vertical="center"/>
      <protection locked="0"/>
    </xf>
    <xf numFmtId="194" fontId="7" fillId="4" borderId="1" xfId="213" applyNumberFormat="1" applyFont="1" applyFill="1" applyBorder="1" applyAlignment="1" applyProtection="1">
      <alignment horizontal="right" vertical="center"/>
    </xf>
    <xf numFmtId="0" fontId="33" fillId="4" borderId="1" xfId="216" applyNumberFormat="1" applyFont="1" applyFill="1" applyBorder="1" applyAlignment="1" applyProtection="1">
      <alignment horizontal="left" vertical="center"/>
    </xf>
    <xf numFmtId="0" fontId="24" fillId="4" borderId="1" xfId="217" applyNumberFormat="1" applyFont="1" applyFill="1" applyBorder="1" applyAlignment="1" applyProtection="1">
      <alignment horizontal="left" vertical="center"/>
    </xf>
    <xf numFmtId="194" fontId="7" fillId="4" borderId="1" xfId="218" applyNumberFormat="1" applyFont="1" applyFill="1" applyBorder="1" applyAlignment="1" applyProtection="1">
      <alignment horizontal="right" vertical="center"/>
    </xf>
    <xf numFmtId="0" fontId="33" fillId="4" borderId="1" xfId="220" applyNumberFormat="1" applyFont="1" applyFill="1" applyBorder="1" applyAlignment="1" applyProtection="1">
      <alignment horizontal="left" vertical="center"/>
    </xf>
    <xf numFmtId="0" fontId="24" fillId="4" borderId="1" xfId="221" applyNumberFormat="1" applyFont="1" applyFill="1" applyBorder="1" applyAlignment="1" applyProtection="1">
      <alignment horizontal="left" vertical="center"/>
    </xf>
    <xf numFmtId="0" fontId="33" fillId="4" borderId="1" xfId="222" applyNumberFormat="1" applyFont="1" applyFill="1" applyBorder="1" applyAlignment="1" applyProtection="1">
      <alignment horizontal="left" vertical="center"/>
    </xf>
    <xf numFmtId="0" fontId="24" fillId="4" borderId="1" xfId="223" applyNumberFormat="1" applyFont="1" applyFill="1" applyBorder="1" applyAlignment="1" applyProtection="1">
      <alignment horizontal="left" vertical="center"/>
    </xf>
    <xf numFmtId="0" fontId="33" fillId="4" borderId="1" xfId="224" applyNumberFormat="1" applyFont="1" applyFill="1" applyBorder="1" applyAlignment="1" applyProtection="1">
      <alignment horizontal="left" vertical="center"/>
    </xf>
    <xf numFmtId="0" fontId="24" fillId="4" borderId="1" xfId="225" applyNumberFormat="1" applyFont="1" applyFill="1" applyBorder="1" applyAlignment="1" applyProtection="1">
      <alignment horizontal="left" vertical="center"/>
    </xf>
    <xf numFmtId="0" fontId="33" fillId="4" borderId="1" xfId="227" applyNumberFormat="1" applyFont="1" applyFill="1" applyBorder="1" applyAlignment="1" applyProtection="1">
      <alignment horizontal="left" vertical="center"/>
    </xf>
    <xf numFmtId="0" fontId="24" fillId="4" borderId="1" xfId="227" applyNumberFormat="1" applyFont="1" applyFill="1" applyBorder="1" applyAlignment="1" applyProtection="1">
      <alignment horizontal="left" vertical="center"/>
    </xf>
    <xf numFmtId="194" fontId="7" fillId="4" borderId="1" xfId="228" applyNumberFormat="1" applyFont="1" applyFill="1" applyBorder="1" applyAlignment="1" applyProtection="1">
      <alignment horizontal="right" vertical="center"/>
    </xf>
    <xf numFmtId="0" fontId="33" fillId="4" borderId="1" xfId="231" applyNumberFormat="1" applyFont="1" applyFill="1" applyBorder="1" applyAlignment="1" applyProtection="1">
      <alignment horizontal="left" vertical="center"/>
    </xf>
    <xf numFmtId="0" fontId="24" fillId="4" borderId="1" xfId="232" applyNumberFormat="1" applyFont="1" applyFill="1" applyBorder="1" applyAlignment="1" applyProtection="1">
      <alignment horizontal="left" vertical="center"/>
    </xf>
    <xf numFmtId="4" fontId="28" fillId="3" borderId="5" xfId="357" applyNumberFormat="1" applyFont="1" applyFill="1" applyBorder="1" applyAlignment="1" applyProtection="1">
      <alignment horizontal="right" vertical="center"/>
    </xf>
    <xf numFmtId="0" fontId="24" fillId="4" borderId="1" xfId="233" applyNumberFormat="1" applyFont="1" applyFill="1" applyBorder="1" applyAlignment="1" applyProtection="1">
      <alignment horizontal="left" vertical="center"/>
    </xf>
    <xf numFmtId="4" fontId="28" fillId="3" borderId="5" xfId="358" applyNumberFormat="1" applyFont="1" applyFill="1" applyBorder="1" applyAlignment="1" applyProtection="1">
      <alignment horizontal="right" vertical="center"/>
    </xf>
    <xf numFmtId="4" fontId="28" fillId="3" borderId="5" xfId="359" applyNumberFormat="1" applyFont="1" applyFill="1" applyBorder="1" applyAlignment="1" applyProtection="1">
      <alignment horizontal="right" vertical="center"/>
    </xf>
    <xf numFmtId="0" fontId="33" fillId="4" borderId="1" xfId="234" applyNumberFormat="1" applyFont="1" applyFill="1" applyBorder="1" applyAlignment="1" applyProtection="1">
      <alignment horizontal="left" vertical="center"/>
    </xf>
    <xf numFmtId="0" fontId="24" fillId="4" borderId="1" xfId="235" applyNumberFormat="1" applyFont="1" applyFill="1" applyBorder="1" applyAlignment="1" applyProtection="1">
      <alignment horizontal="left" vertical="center"/>
    </xf>
    <xf numFmtId="0" fontId="24" fillId="4" borderId="1" xfId="236" applyNumberFormat="1" applyFont="1" applyFill="1" applyBorder="1" applyAlignment="1" applyProtection="1">
      <alignment horizontal="left" vertical="center"/>
    </xf>
    <xf numFmtId="0" fontId="33" fillId="4" borderId="1" xfId="237" applyNumberFormat="1" applyFont="1" applyFill="1" applyBorder="1" applyAlignment="1" applyProtection="1">
      <alignment horizontal="left" vertical="center"/>
    </xf>
    <xf numFmtId="0" fontId="24" fillId="4" borderId="1" xfId="237" applyNumberFormat="1" applyFont="1" applyFill="1" applyBorder="1" applyAlignment="1" applyProtection="1">
      <alignment horizontal="left" vertical="center"/>
    </xf>
    <xf numFmtId="4" fontId="28" fillId="3" borderId="5" xfId="360" applyNumberFormat="1" applyFont="1" applyFill="1" applyBorder="1" applyAlignment="1" applyProtection="1">
      <alignment horizontal="right" vertical="center"/>
    </xf>
    <xf numFmtId="0" fontId="24" fillId="2" borderId="0" xfId="273" applyNumberFormat="1" applyFont="1" applyFill="1" applyBorder="1" applyAlignment="1" applyProtection="1">
      <alignment horizontal="left" vertical="center"/>
    </xf>
    <xf numFmtId="0" fontId="33" fillId="4" borderId="1" xfId="239" applyNumberFormat="1" applyFont="1" applyFill="1" applyBorder="1" applyAlignment="1" applyProtection="1">
      <alignment horizontal="left" vertical="center"/>
    </xf>
    <xf numFmtId="0" fontId="24" fillId="4" borderId="1" xfId="239" applyNumberFormat="1" applyFont="1" applyFill="1" applyBorder="1" applyAlignment="1" applyProtection="1">
      <alignment vertical="center"/>
    </xf>
    <xf numFmtId="0" fontId="1" fillId="4" borderId="1" xfId="230" applyFont="1" applyFill="1" applyBorder="1" applyAlignment="1" applyProtection="1">
      <alignment vertical="center"/>
      <protection locked="0"/>
    </xf>
    <xf numFmtId="194" fontId="7" fillId="4" borderId="1" xfId="240" applyNumberFormat="1" applyFont="1" applyFill="1" applyBorder="1" applyAlignment="1" applyProtection="1">
      <alignment horizontal="right" vertical="center"/>
    </xf>
    <xf numFmtId="0" fontId="33" fillId="4" borderId="1" xfId="242" applyNumberFormat="1" applyFont="1" applyFill="1" applyBorder="1" applyAlignment="1" applyProtection="1">
      <alignment horizontal="left" vertical="center"/>
    </xf>
    <xf numFmtId="0" fontId="24" fillId="4" borderId="1" xfId="242" applyNumberFormat="1" applyFont="1" applyFill="1" applyBorder="1" applyAlignment="1" applyProtection="1">
      <alignment horizontal="left" vertical="center"/>
    </xf>
    <xf numFmtId="194" fontId="7" fillId="4" borderId="1" xfId="243" applyNumberFormat="1" applyFont="1" applyFill="1" applyBorder="1" applyAlignment="1" applyProtection="1">
      <alignment horizontal="right" vertical="center"/>
    </xf>
    <xf numFmtId="0" fontId="33" fillId="4" borderId="1" xfId="245" applyNumberFormat="1" applyFont="1" applyFill="1" applyBorder="1" applyAlignment="1" applyProtection="1">
      <alignment horizontal="left" vertical="center"/>
    </xf>
    <xf numFmtId="0" fontId="32" fillId="0" borderId="1" xfId="248" applyFont="1" applyFill="1" applyBorder="1" applyAlignment="1">
      <alignment horizontal="center" vertical="center"/>
    </xf>
    <xf numFmtId="3" fontId="25" fillId="0" borderId="1" xfId="248" applyNumberFormat="1" applyFont="1" applyFill="1" applyBorder="1" applyAlignment="1">
      <alignment vertical="center"/>
    </xf>
    <xf numFmtId="1" fontId="32" fillId="0" borderId="1" xfId="248" applyNumberFormat="1" applyFont="1" applyFill="1" applyBorder="1" applyAlignment="1" applyProtection="1">
      <alignment vertical="center"/>
      <protection locked="0"/>
    </xf>
    <xf numFmtId="1" fontId="25" fillId="0" borderId="1" xfId="248" applyNumberFormat="1" applyFont="1" applyFill="1" applyBorder="1" applyAlignment="1" applyProtection="1">
      <alignment horizontal="left" vertical="center"/>
      <protection locked="0"/>
    </xf>
    <xf numFmtId="1" fontId="25" fillId="0" borderId="1" xfId="248" applyNumberFormat="1" applyFont="1" applyFill="1" applyBorder="1" applyAlignment="1" applyProtection="1">
      <alignment vertical="center"/>
      <protection locked="0"/>
    </xf>
    <xf numFmtId="0" fontId="25" fillId="0" borderId="1" xfId="273" applyFont="1" applyBorder="1" applyAlignment="1">
      <alignment horizontal="right" vertical="center"/>
    </xf>
    <xf numFmtId="0" fontId="25" fillId="0" borderId="1" xfId="273" applyFont="1" applyBorder="1" applyAlignment="1">
      <alignment vertical="center"/>
    </xf>
    <xf numFmtId="0" fontId="25" fillId="0" borderId="1" xfId="248" applyNumberFormat="1" applyFont="1" applyFill="1" applyBorder="1" applyAlignment="1" applyProtection="1">
      <alignment vertical="center"/>
      <protection locked="0"/>
    </xf>
    <xf numFmtId="0" fontId="25" fillId="0" borderId="1" xfId="248" applyNumberFormat="1" applyFont="1" applyBorder="1" applyAlignment="1" applyProtection="1">
      <alignment vertical="center"/>
      <protection locked="0"/>
    </xf>
    <xf numFmtId="0" fontId="25" fillId="0" borderId="1" xfId="248" applyFont="1" applyFill="1" applyBorder="1"/>
    <xf numFmtId="0" fontId="10" fillId="0" borderId="0" xfId="273" applyFont="1" applyAlignment="1">
      <alignment vertical="center"/>
    </xf>
    <xf numFmtId="0" fontId="1" fillId="3" borderId="0" xfId="273" applyFill="1" applyAlignment="1">
      <alignment vertical="center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" fillId="0" borderId="0" xfId="247" applyAlignment="1">
      <alignment horizontal="right"/>
    </xf>
    <xf numFmtId="0" fontId="13" fillId="0" borderId="0" xfId="247" applyFont="1" applyFill="1" applyAlignment="1">
      <alignment horizontal="center"/>
    </xf>
    <xf numFmtId="0" fontId="22" fillId="0" borderId="3" xfId="247" applyFont="1" applyFill="1" applyBorder="1" applyAlignment="1">
      <alignment horizontal="center" vertical="center" wrapText="1"/>
    </xf>
    <xf numFmtId="0" fontId="20" fillId="0" borderId="3" xfId="113" applyFont="1" applyBorder="1">
      <alignment vertical="center"/>
    </xf>
    <xf numFmtId="0" fontId="22" fillId="0" borderId="1" xfId="247" applyFont="1" applyFill="1" applyBorder="1" applyAlignment="1">
      <alignment horizontal="right" vertical="center" wrapText="1"/>
    </xf>
    <xf numFmtId="0" fontId="22" fillId="0" borderId="1" xfId="271" applyFont="1" applyBorder="1" applyAlignment="1">
      <alignment horizontal="right" vertical="center" wrapText="1"/>
    </xf>
    <xf numFmtId="0" fontId="21" fillId="0" borderId="3" xfId="113" applyFont="1" applyBorder="1">
      <alignment vertical="center"/>
    </xf>
    <xf numFmtId="0" fontId="14" fillId="0" borderId="1" xfId="0" applyFont="1" applyBorder="1" applyAlignment="1">
      <alignment horizontal="right" vertical="center" wrapText="1"/>
    </xf>
    <xf numFmtId="0" fontId="14" fillId="0" borderId="1" xfId="271" applyFont="1" applyBorder="1" applyAlignment="1">
      <alignment horizontal="right" vertical="center" wrapText="1"/>
    </xf>
    <xf numFmtId="198" fontId="14" fillId="0" borderId="1" xfId="247" applyNumberFormat="1" applyFont="1" applyFill="1" applyBorder="1" applyAlignment="1">
      <alignment horizontal="right" vertical="center" wrapText="1"/>
    </xf>
    <xf numFmtId="0" fontId="34" fillId="0" borderId="3" xfId="247" applyFont="1" applyFill="1" applyBorder="1" applyAlignment="1">
      <alignment horizontal="center" vertical="center"/>
    </xf>
    <xf numFmtId="1" fontId="22" fillId="0" borderId="3" xfId="247" applyNumberFormat="1" applyFont="1" applyFill="1" applyBorder="1" applyAlignment="1" applyProtection="1">
      <alignment vertical="center"/>
      <protection locked="0"/>
    </xf>
    <xf numFmtId="0" fontId="22" fillId="0" borderId="1" xfId="0" applyFont="1" applyBorder="1" applyAlignment="1">
      <alignment horizontal="right" vertical="center" wrapText="1"/>
    </xf>
    <xf numFmtId="1" fontId="14" fillId="0" borderId="3" xfId="247" applyNumberFormat="1" applyFont="1" applyFill="1" applyBorder="1" applyAlignment="1" applyProtection="1">
      <alignment horizontal="left" vertical="center"/>
      <protection locked="0"/>
    </xf>
    <xf numFmtId="3" fontId="7" fillId="0" borderId="1" xfId="388" applyNumberFormat="1" applyFont="1" applyBorder="1" applyAlignment="1" applyProtection="1">
      <alignment vertical="center"/>
      <protection locked="0"/>
    </xf>
    <xf numFmtId="1" fontId="14" fillId="0" borderId="3" xfId="247" applyNumberFormat="1" applyFont="1" applyFill="1" applyBorder="1" applyAlignment="1" applyProtection="1">
      <alignment horizontal="left" vertical="center" indent="1"/>
      <protection locked="0"/>
    </xf>
    <xf numFmtId="0" fontId="14" fillId="0" borderId="3" xfId="247" applyFont="1" applyFill="1" applyBorder="1" applyAlignment="1">
      <alignment horizontal="left" vertical="center"/>
    </xf>
    <xf numFmtId="1" fontId="14" fillId="0" borderId="3" xfId="247" applyNumberFormat="1" applyFont="1" applyFill="1" applyBorder="1" applyAlignment="1" applyProtection="1">
      <alignment vertical="center"/>
      <protection locked="0"/>
    </xf>
    <xf numFmtId="0" fontId="14" fillId="0" borderId="3" xfId="247" applyFont="1" applyBorder="1" applyAlignment="1"/>
    <xf numFmtId="0" fontId="1" fillId="0" borderId="0" xfId="247" applyFont="1" applyFill="1"/>
    <xf numFmtId="0" fontId="1" fillId="0" borderId="0" xfId="247"/>
    <xf numFmtId="0" fontId="30" fillId="0" borderId="0" xfId="247" applyFont="1" applyFill="1" applyAlignment="1">
      <alignment horizontal="center"/>
    </xf>
    <xf numFmtId="0" fontId="32" fillId="0" borderId="1" xfId="0" applyFont="1" applyBorder="1" applyAlignment="1">
      <alignment horizontal="center" vertical="center" wrapText="1"/>
    </xf>
    <xf numFmtId="3" fontId="25" fillId="0" borderId="1" xfId="249" applyNumberFormat="1" applyFont="1" applyFill="1" applyBorder="1" applyAlignment="1" applyProtection="1">
      <alignment vertical="center"/>
    </xf>
    <xf numFmtId="0" fontId="25" fillId="0" borderId="1" xfId="0" applyFont="1" applyBorder="1" applyAlignment="1">
      <alignment horizontal="right" vertical="center" wrapText="1"/>
    </xf>
    <xf numFmtId="0" fontId="32" fillId="0" borderId="1" xfId="248" applyFont="1" applyFill="1" applyBorder="1"/>
    <xf numFmtId="0" fontId="32" fillId="0" borderId="1" xfId="248" applyFont="1" applyFill="1" applyBorder="1" applyAlignment="1">
      <alignment horizontal="right"/>
    </xf>
    <xf numFmtId="0" fontId="32" fillId="0" borderId="1" xfId="0" applyFont="1" applyBorder="1" applyAlignment="1">
      <alignment horizontal="right" vertical="center" wrapText="1"/>
    </xf>
    <xf numFmtId="194" fontId="6" fillId="0" borderId="1" xfId="275" applyNumberFormat="1" applyFont="1" applyBorder="1"/>
    <xf numFmtId="0" fontId="25" fillId="0" borderId="1" xfId="248" applyFont="1" applyFill="1" applyBorder="1" applyAlignment="1"/>
    <xf numFmtId="194" fontId="11" fillId="0" borderId="1" xfId="275" applyNumberFormat="1" applyFont="1" applyBorder="1"/>
    <xf numFmtId="0" fontId="25" fillId="0" borderId="1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31" fillId="0" borderId="0" xfId="369" applyFont="1" applyAlignment="1">
      <alignment vertical="top"/>
    </xf>
    <xf numFmtId="0" fontId="35" fillId="0" borderId="0" xfId="369" applyFont="1">
      <alignment vertical="center"/>
    </xf>
    <xf numFmtId="0" fontId="1" fillId="0" borderId="0" xfId="369" applyFont="1">
      <alignment vertical="center"/>
    </xf>
    <xf numFmtId="0" fontId="1" fillId="0" borderId="0" xfId="369" applyFont="1" applyAlignment="1">
      <alignment horizontal="center" vertical="center"/>
    </xf>
    <xf numFmtId="0" fontId="36" fillId="0" borderId="0" xfId="369" applyFont="1" applyAlignment="1">
      <alignment horizontal="center" vertical="center"/>
    </xf>
    <xf numFmtId="0" fontId="37" fillId="0" borderId="0" xfId="369" applyFont="1" applyAlignment="1">
      <alignment horizontal="center" vertical="top" wrapText="1"/>
    </xf>
    <xf numFmtId="0" fontId="37" fillId="0" borderId="0" xfId="369" applyFont="1" applyAlignment="1">
      <alignment horizontal="center" vertical="top"/>
    </xf>
    <xf numFmtId="0" fontId="38" fillId="0" borderId="0" xfId="369" applyFont="1" applyAlignment="1">
      <alignment horizontal="center" vertical="center"/>
    </xf>
    <xf numFmtId="0" fontId="39" fillId="0" borderId="0" xfId="369" applyFont="1" applyFill="1" applyAlignment="1">
      <alignment horizontal="left" vertical="center"/>
    </xf>
    <xf numFmtId="0" fontId="40" fillId="0" borderId="0" xfId="369" applyFont="1" applyFill="1" applyAlignment="1">
      <alignment horizontal="center" vertical="center"/>
    </xf>
    <xf numFmtId="0" fontId="40" fillId="0" borderId="0" xfId="369" applyFont="1" applyFill="1">
      <alignment vertical="center"/>
    </xf>
  </cellXfs>
  <cellStyles count="4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齲_x0001_C铣_x0014__x0007__x0001__x0001_" xfId="49"/>
    <cellStyle name="?鹎%U龡&amp;H齲_x0001_C铣_x0014__x0007__x0001__x0001_ 3" xfId="50"/>
    <cellStyle name="20% - 强调文字颜色 1 2 3" xfId="51"/>
    <cellStyle name="20% - 强调文字颜色 3 2 3" xfId="52"/>
    <cellStyle name="40% - 强调文字颜色 1 2 3" xfId="53"/>
    <cellStyle name="40% - 强调文字颜色 3 2 3" xfId="54"/>
    <cellStyle name="60% - 强调文字颜色 1 2 3" xfId="55"/>
    <cellStyle name="60% - 强调文字颜色 2 2 3" xfId="56"/>
    <cellStyle name="60% - 强调文字颜色 3 2 3" xfId="57"/>
    <cellStyle name="60% - 强调文字颜色 4 2 3" xfId="58"/>
    <cellStyle name="60% - 强调文字颜色 6 2 3" xfId="59"/>
    <cellStyle name="60% - 着色 1 2" xfId="60"/>
    <cellStyle name="60% - 着色 2 2" xfId="61"/>
    <cellStyle name="60% - 着色 3 2" xfId="62"/>
    <cellStyle name="60% - 着色 4 2" xfId="63"/>
    <cellStyle name="Calc Currency (0)" xfId="64"/>
    <cellStyle name="Calc Currency (0) 2" xfId="65"/>
    <cellStyle name="Comma [0]" xfId="66"/>
    <cellStyle name="Comma [0] 14" xfId="67"/>
    <cellStyle name="comma zerodec" xfId="68"/>
    <cellStyle name="comma zerodec 2" xfId="69"/>
    <cellStyle name="Comma_1995" xfId="70"/>
    <cellStyle name="Currency [0]" xfId="71"/>
    <cellStyle name="Currency [0] 14" xfId="72"/>
    <cellStyle name="Currency_1995" xfId="73"/>
    <cellStyle name="Currency1" xfId="74"/>
    <cellStyle name="Currency1 2" xfId="75"/>
    <cellStyle name="Date" xfId="76"/>
    <cellStyle name="Date 2" xfId="77"/>
    <cellStyle name="Dollar (zero dec)" xfId="78"/>
    <cellStyle name="Dollar (zero dec) 2" xfId="79"/>
    <cellStyle name="Fixed" xfId="80"/>
    <cellStyle name="Fixed 2" xfId="81"/>
    <cellStyle name="Header1" xfId="82"/>
    <cellStyle name="Header2" xfId="83"/>
    <cellStyle name="HEADING1" xfId="84"/>
    <cellStyle name="HEADING1 2" xfId="85"/>
    <cellStyle name="HEADING2" xfId="86"/>
    <cellStyle name="HEADING2 2" xfId="87"/>
    <cellStyle name="no dec" xfId="88"/>
    <cellStyle name="no dec 2" xfId="89"/>
    <cellStyle name="Norma,_laroux_4_营业在建 (2)_E21" xfId="90"/>
    <cellStyle name="Normal_#10-Headcount" xfId="91"/>
    <cellStyle name="Percent_laroux" xfId="92"/>
    <cellStyle name="Total" xfId="93"/>
    <cellStyle name="Total 2" xfId="94"/>
    <cellStyle name="百分比 2" xfId="95"/>
    <cellStyle name="百分比 2 100" xfId="96"/>
    <cellStyle name="百分比 5" xfId="97"/>
    <cellStyle name="百分比 5 18" xfId="98"/>
    <cellStyle name="标题 1 2 3" xfId="99"/>
    <cellStyle name="标题 1 8" xfId="100"/>
    <cellStyle name="标题 10" xfId="101"/>
    <cellStyle name="标题 11" xfId="102"/>
    <cellStyle name="标题 2 2 3" xfId="103"/>
    <cellStyle name="标题 2 8" xfId="104"/>
    <cellStyle name="标题 3 2 3" xfId="105"/>
    <cellStyle name="标题 3 8" xfId="106"/>
    <cellStyle name="标题 4 2 3" xfId="107"/>
    <cellStyle name="标题 4 8" xfId="108"/>
    <cellStyle name="标题 5" xfId="109"/>
    <cellStyle name="标题 5 2 2 2 2 2" xfId="110"/>
    <cellStyle name="表标题" xfId="111"/>
    <cellStyle name="差_F00DC810C49E00C2E0430A3413167AE0" xfId="112"/>
    <cellStyle name="常规 10" xfId="113"/>
    <cellStyle name="常规 10 2 2 2 2" xfId="114"/>
    <cellStyle name="常规 10 2 2 4" xfId="115"/>
    <cellStyle name="常规 10 5" xfId="116"/>
    <cellStyle name="常规 100" xfId="117"/>
    <cellStyle name="常规 101" xfId="118"/>
    <cellStyle name="常规 102" xfId="119"/>
    <cellStyle name="常规 103" xfId="120"/>
    <cellStyle name="常规 104" xfId="121"/>
    <cellStyle name="常规 105" xfId="122"/>
    <cellStyle name="常规 106" xfId="123"/>
    <cellStyle name="常规 107" xfId="124"/>
    <cellStyle name="常规 108" xfId="125"/>
    <cellStyle name="常规 109" xfId="126"/>
    <cellStyle name="常规 11" xfId="127"/>
    <cellStyle name="常规 11 2 2 2 2" xfId="128"/>
    <cellStyle name="常规 110" xfId="129"/>
    <cellStyle name="常规 111" xfId="130"/>
    <cellStyle name="常规 112" xfId="131"/>
    <cellStyle name="常规 113" xfId="132"/>
    <cellStyle name="常规 114" xfId="133"/>
    <cellStyle name="常规 115" xfId="134"/>
    <cellStyle name="常规 116" xfId="135"/>
    <cellStyle name="常规 117" xfId="136"/>
    <cellStyle name="常规 118" xfId="137"/>
    <cellStyle name="常规 119" xfId="138"/>
    <cellStyle name="常规 120" xfId="139"/>
    <cellStyle name="常规 121" xfId="140"/>
    <cellStyle name="常规 122" xfId="141"/>
    <cellStyle name="常规 123" xfId="142"/>
    <cellStyle name="常规 124" xfId="143"/>
    <cellStyle name="常规 125" xfId="144"/>
    <cellStyle name="常规 126" xfId="145"/>
    <cellStyle name="常规 127" xfId="146"/>
    <cellStyle name="常规 128" xfId="147"/>
    <cellStyle name="常规 129" xfId="148"/>
    <cellStyle name="常规 13" xfId="149"/>
    <cellStyle name="常规 130" xfId="150"/>
    <cellStyle name="常规 131" xfId="151"/>
    <cellStyle name="常规 132" xfId="152"/>
    <cellStyle name="常规 133" xfId="153"/>
    <cellStyle name="常规 134" xfId="154"/>
    <cellStyle name="常规 135" xfId="155"/>
    <cellStyle name="常规 136" xfId="156"/>
    <cellStyle name="常规 137" xfId="157"/>
    <cellStyle name="常规 138" xfId="158"/>
    <cellStyle name="常规 139" xfId="159"/>
    <cellStyle name="常规 14" xfId="160"/>
    <cellStyle name="常规 14 6" xfId="161"/>
    <cellStyle name="常规 140" xfId="162"/>
    <cellStyle name="常规 141" xfId="163"/>
    <cellStyle name="常规 142" xfId="164"/>
    <cellStyle name="常规 143" xfId="165"/>
    <cellStyle name="常规 144" xfId="166"/>
    <cellStyle name="常规 145" xfId="167"/>
    <cellStyle name="常规 146" xfId="168"/>
    <cellStyle name="常规 147" xfId="169"/>
    <cellStyle name="常规 148" xfId="170"/>
    <cellStyle name="常规 149" xfId="171"/>
    <cellStyle name="常规 150" xfId="172"/>
    <cellStyle name="常规 151" xfId="173"/>
    <cellStyle name="常规 152" xfId="174"/>
    <cellStyle name="常规 153" xfId="175"/>
    <cellStyle name="常规 154" xfId="176"/>
    <cellStyle name="常规 155" xfId="177"/>
    <cellStyle name="常规 156" xfId="178"/>
    <cellStyle name="常规 157" xfId="179"/>
    <cellStyle name="常规 158" xfId="180"/>
    <cellStyle name="常规 159" xfId="181"/>
    <cellStyle name="常规 16 95" xfId="182"/>
    <cellStyle name="常规 16 96" xfId="183"/>
    <cellStyle name="常规 16 97" xfId="184"/>
    <cellStyle name="常规 16 98" xfId="185"/>
    <cellStyle name="常规 160" xfId="186"/>
    <cellStyle name="常规 161" xfId="187"/>
    <cellStyle name="常规 162" xfId="188"/>
    <cellStyle name="常规 163" xfId="189"/>
    <cellStyle name="常规 164" xfId="190"/>
    <cellStyle name="常规 165" xfId="191"/>
    <cellStyle name="常规 166" xfId="192"/>
    <cellStyle name="常规 167" xfId="193"/>
    <cellStyle name="常规 168" xfId="194"/>
    <cellStyle name="常规 169" xfId="195"/>
    <cellStyle name="常规 170" xfId="196"/>
    <cellStyle name="常规 171" xfId="197"/>
    <cellStyle name="常规 172" xfId="198"/>
    <cellStyle name="常规 173" xfId="199"/>
    <cellStyle name="常规 174" xfId="200"/>
    <cellStyle name="常规 175" xfId="201"/>
    <cellStyle name="常规 176" xfId="202"/>
    <cellStyle name="常规 177" xfId="203"/>
    <cellStyle name="常规 178" xfId="204"/>
    <cellStyle name="常规 179" xfId="205"/>
    <cellStyle name="常规 180" xfId="206"/>
    <cellStyle name="常规 181" xfId="207"/>
    <cellStyle name="常规 182" xfId="208"/>
    <cellStyle name="常规 183" xfId="209"/>
    <cellStyle name="常规 184" xfId="210"/>
    <cellStyle name="常规 185" xfId="211"/>
    <cellStyle name="常规 186" xfId="212"/>
    <cellStyle name="常规 187" xfId="213"/>
    <cellStyle name="常规 188" xfId="214"/>
    <cellStyle name="常规 189" xfId="215"/>
    <cellStyle name="常规 190" xfId="216"/>
    <cellStyle name="常规 191" xfId="217"/>
    <cellStyle name="常规 192" xfId="218"/>
    <cellStyle name="常规 193" xfId="219"/>
    <cellStyle name="常规 194" xfId="220"/>
    <cellStyle name="常规 195" xfId="221"/>
    <cellStyle name="常规 196" xfId="222"/>
    <cellStyle name="常规 197" xfId="223"/>
    <cellStyle name="常规 198" xfId="224"/>
    <cellStyle name="常规 199" xfId="225"/>
    <cellStyle name="常规 2 100" xfId="226"/>
    <cellStyle name="常规 200" xfId="227"/>
    <cellStyle name="常规 201" xfId="228"/>
    <cellStyle name="常规 202" xfId="229"/>
    <cellStyle name="常规 203" xfId="230"/>
    <cellStyle name="常规 204" xfId="231"/>
    <cellStyle name="常规 205" xfId="232"/>
    <cellStyle name="常规 206" xfId="233"/>
    <cellStyle name="常规 207" xfId="234"/>
    <cellStyle name="常规 208" xfId="235"/>
    <cellStyle name="常规 209" xfId="236"/>
    <cellStyle name="常规 210" xfId="237"/>
    <cellStyle name="常规 211" xfId="238"/>
    <cellStyle name="常规 212" xfId="239"/>
    <cellStyle name="常规 213" xfId="240"/>
    <cellStyle name="常规 214" xfId="241"/>
    <cellStyle name="常规 215" xfId="242"/>
    <cellStyle name="常规 216" xfId="243"/>
    <cellStyle name="常规 217" xfId="244"/>
    <cellStyle name="常规 218" xfId="245"/>
    <cellStyle name="常规 4 2" xfId="246"/>
    <cellStyle name="常规 49" xfId="247"/>
    <cellStyle name="常规 50" xfId="248"/>
    <cellStyle name="常规 51" xfId="249"/>
    <cellStyle name="常规 51 10" xfId="250"/>
    <cellStyle name="常规 51 8" xfId="251"/>
    <cellStyle name="常规 51 9" xfId="252"/>
    <cellStyle name="常规 53" xfId="253"/>
    <cellStyle name="常规 54" xfId="254"/>
    <cellStyle name="常规 55" xfId="255"/>
    <cellStyle name="常规 59" xfId="256"/>
    <cellStyle name="常规 61" xfId="257"/>
    <cellStyle name="常规 62" xfId="258"/>
    <cellStyle name="常规 63" xfId="259"/>
    <cellStyle name="常规 64" xfId="260"/>
    <cellStyle name="常规 65" xfId="261"/>
    <cellStyle name="常规 66" xfId="262"/>
    <cellStyle name="常规 67" xfId="263"/>
    <cellStyle name="常规 69" xfId="264"/>
    <cellStyle name="常规 70" xfId="265"/>
    <cellStyle name="常规 71" xfId="266"/>
    <cellStyle name="常规 72" xfId="267"/>
    <cellStyle name="常规 73" xfId="268"/>
    <cellStyle name="常规 74" xfId="269"/>
    <cellStyle name="常规 75" xfId="270"/>
    <cellStyle name="常规 77" xfId="271"/>
    <cellStyle name="常规 78" xfId="272"/>
    <cellStyle name="常规 79" xfId="273"/>
    <cellStyle name="常规 80" xfId="274"/>
    <cellStyle name="常规 84" xfId="275"/>
    <cellStyle name="常规 85" xfId="276"/>
    <cellStyle name="常规 86" xfId="277"/>
    <cellStyle name="常规 87" xfId="278"/>
    <cellStyle name="常规 88" xfId="279"/>
    <cellStyle name="常规 89" xfId="280"/>
    <cellStyle name="常规 9 11" xfId="281"/>
    <cellStyle name="常规 9 12" xfId="282"/>
    <cellStyle name="常规 9 13" xfId="283"/>
    <cellStyle name="常规 9 14" xfId="284"/>
    <cellStyle name="常规 9 15" xfId="285"/>
    <cellStyle name="常规 9 16" xfId="286"/>
    <cellStyle name="常规 9 17" xfId="287"/>
    <cellStyle name="常规 9 19" xfId="288"/>
    <cellStyle name="常规 9 20" xfId="289"/>
    <cellStyle name="常规 9 22" xfId="290"/>
    <cellStyle name="常规 9 23" xfId="291"/>
    <cellStyle name="常规 9 24" xfId="292"/>
    <cellStyle name="常规 9 25" xfId="293"/>
    <cellStyle name="常规 9 26" xfId="294"/>
    <cellStyle name="常规 9 27" xfId="295"/>
    <cellStyle name="常规 9 28" xfId="296"/>
    <cellStyle name="常规 9 29" xfId="297"/>
    <cellStyle name="常规 9 30" xfId="298"/>
    <cellStyle name="常规 9 31" xfId="299"/>
    <cellStyle name="常规 9 32" xfId="300"/>
    <cellStyle name="常规 9 33" xfId="301"/>
    <cellStyle name="常规 9 35" xfId="302"/>
    <cellStyle name="常规 9 36" xfId="303"/>
    <cellStyle name="常规 9 37" xfId="304"/>
    <cellStyle name="常规 9 38" xfId="305"/>
    <cellStyle name="常规 9 41" xfId="306"/>
    <cellStyle name="常规 9 42" xfId="307"/>
    <cellStyle name="常规 9 43" xfId="308"/>
    <cellStyle name="常规 9 44" xfId="309"/>
    <cellStyle name="常规 9 45" xfId="310"/>
    <cellStyle name="常规 9 46" xfId="311"/>
    <cellStyle name="常规 9 47" xfId="312"/>
    <cellStyle name="常规 9 48" xfId="313"/>
    <cellStyle name="常规 9 49" xfId="314"/>
    <cellStyle name="常规 9 50" xfId="315"/>
    <cellStyle name="常规 9 51" xfId="316"/>
    <cellStyle name="常规 9 52" xfId="317"/>
    <cellStyle name="常规 9 53" xfId="318"/>
    <cellStyle name="常规 9 54" xfId="319"/>
    <cellStyle name="常规 9 55" xfId="320"/>
    <cellStyle name="常规 9 56" xfId="321"/>
    <cellStyle name="常规 9 57" xfId="322"/>
    <cellStyle name="常规 9 58" xfId="323"/>
    <cellStyle name="常规 9 59" xfId="324"/>
    <cellStyle name="常规 9 60" xfId="325"/>
    <cellStyle name="常规 9 61" xfId="326"/>
    <cellStyle name="常规 9 62" xfId="327"/>
    <cellStyle name="常规 9 63" xfId="328"/>
    <cellStyle name="常规 9 64" xfId="329"/>
    <cellStyle name="常规 9 65" xfId="330"/>
    <cellStyle name="常规 9 66" xfId="331"/>
    <cellStyle name="常规 9 67" xfId="332"/>
    <cellStyle name="常规 9 68" xfId="333"/>
    <cellStyle name="常规 9 69" xfId="334"/>
    <cellStyle name="常规 9 7" xfId="335"/>
    <cellStyle name="常规 9 70" xfId="336"/>
    <cellStyle name="常规 9 71" xfId="337"/>
    <cellStyle name="常规 9 73" xfId="338"/>
    <cellStyle name="常规 9 74" xfId="339"/>
    <cellStyle name="常规 9 75" xfId="340"/>
    <cellStyle name="常规 9 76" xfId="341"/>
    <cellStyle name="常规 9 77" xfId="342"/>
    <cellStyle name="常规 9 78" xfId="343"/>
    <cellStyle name="常规 9 79" xfId="344"/>
    <cellStyle name="常规 9 80" xfId="345"/>
    <cellStyle name="常规 9 81" xfId="346"/>
    <cellStyle name="常规 9 82" xfId="347"/>
    <cellStyle name="常规 9 83" xfId="348"/>
    <cellStyle name="常规 9 84" xfId="349"/>
    <cellStyle name="常规 9 85" xfId="350"/>
    <cellStyle name="常规 9 86" xfId="351"/>
    <cellStyle name="常规 9 87" xfId="352"/>
    <cellStyle name="常规 9 88" xfId="353"/>
    <cellStyle name="常规 9 89" xfId="354"/>
    <cellStyle name="常规 9 90" xfId="355"/>
    <cellStyle name="常规 9 91" xfId="356"/>
    <cellStyle name="常规 9 92" xfId="357"/>
    <cellStyle name="常规 9 93" xfId="358"/>
    <cellStyle name="常规 9 94" xfId="359"/>
    <cellStyle name="常规 9 95" xfId="360"/>
    <cellStyle name="常规 90" xfId="361"/>
    <cellStyle name="常规 93" xfId="362"/>
    <cellStyle name="常规 94" xfId="363"/>
    <cellStyle name="常规 95" xfId="364"/>
    <cellStyle name="常规 96" xfId="365"/>
    <cellStyle name="常规 97" xfId="366"/>
    <cellStyle name="常规 98" xfId="367"/>
    <cellStyle name="常规 99" xfId="368"/>
    <cellStyle name="常规_2006年预算表" xfId="369"/>
    <cellStyle name="常规_2007年云南省向人大报送政府收支预算表格式编制过程表" xfId="370"/>
    <cellStyle name="超级链接" xfId="371"/>
    <cellStyle name="好_F00DC810C49E00C2E0430A3413167AE0" xfId="372"/>
    <cellStyle name="后继超级链接" xfId="373"/>
    <cellStyle name="汇总 2 3" xfId="374"/>
    <cellStyle name="货币 2" xfId="375"/>
    <cellStyle name="货币 2 10 2" xfId="376"/>
    <cellStyle name="货币[0] 2" xfId="377"/>
    <cellStyle name="计算 2 3" xfId="378"/>
    <cellStyle name="检查单元格 2 3" xfId="379"/>
    <cellStyle name="霓付 [0]_laroux" xfId="380"/>
    <cellStyle name="霓付_laroux" xfId="381"/>
    <cellStyle name="烹拳 [0]_laroux" xfId="382"/>
    <cellStyle name="烹拳_laroux" xfId="383"/>
    <cellStyle name="普通_97-917" xfId="384"/>
    <cellStyle name="千分位[0]_BT (2)" xfId="385"/>
    <cellStyle name="千分位_97-917" xfId="386"/>
    <cellStyle name="千位_，" xfId="387"/>
    <cellStyle name="千位分隔 12" xfId="388"/>
    <cellStyle name="千位分隔[0] 10" xfId="389"/>
    <cellStyle name="千位分隔[0] 11" xfId="390"/>
    <cellStyle name="千位分隔[0] 12" xfId="391"/>
    <cellStyle name="千位分隔[0] 13" xfId="392"/>
    <cellStyle name="千位分隔[0] 14" xfId="393"/>
    <cellStyle name="千位分隔[0] 15" xfId="394"/>
    <cellStyle name="千位分隔[0] 16" xfId="395"/>
    <cellStyle name="千位分隔[0] 17" xfId="396"/>
    <cellStyle name="千位分隔[0] 2" xfId="397"/>
    <cellStyle name="千位分隔[0] 2 10" xfId="398"/>
    <cellStyle name="千位分隔[0] 3" xfId="399"/>
    <cellStyle name="千位分隔[0] 5" xfId="400"/>
    <cellStyle name="千位分隔[0] 6" xfId="401"/>
    <cellStyle name="千位分隔[0] 7" xfId="402"/>
    <cellStyle name="千位分隔[0] 8" xfId="403"/>
    <cellStyle name="千位分隔[0] 9" xfId="404"/>
    <cellStyle name="钎霖_laroux" xfId="405"/>
    <cellStyle name="强调文字颜色 2 2 3" xfId="406"/>
    <cellStyle name="强调文字颜色 3 2 3" xfId="407"/>
    <cellStyle name="强调文字颜色 4 2 3" xfId="408"/>
    <cellStyle name="强调文字颜色 6 2 3" xfId="409"/>
    <cellStyle name="输出 2 3" xfId="410"/>
    <cellStyle name="数字" xfId="411"/>
    <cellStyle name="未定义" xfId="412"/>
    <cellStyle name="未定义 2" xfId="413"/>
    <cellStyle name="小数" xfId="414"/>
    <cellStyle name="着色 3 2" xfId="415"/>
    <cellStyle name="着色 4 2" xfId="416"/>
    <cellStyle name="寘嬫愗傝 [0.00]_Region Orders (2)" xfId="417"/>
    <cellStyle name="注释 2 2 2 3" xfId="418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5"/>
  <sheetViews>
    <sheetView zoomScale="70" zoomScaleNormal="70" topLeftCell="A13" workbookViewId="0">
      <selection activeCell="C39" sqref="C39"/>
    </sheetView>
  </sheetViews>
  <sheetFormatPr defaultColWidth="9" defaultRowHeight="14.25" outlineLevelCol="2"/>
  <cols>
    <col min="1" max="1" width="13.625" style="488" customWidth="1"/>
    <col min="2" max="2" width="4.125" style="489" customWidth="1"/>
    <col min="3" max="3" width="91.375" style="488" customWidth="1"/>
    <col min="4" max="16384" width="9" style="488"/>
  </cols>
  <sheetData>
    <row r="1" ht="36.6" customHeight="1" spans="1:3">
      <c r="B1" s="490" t="s">
        <v>0</v>
      </c>
    </row>
    <row r="2" s="486" customFormat="1" ht="43.9" customHeight="1" spans="1:3">
      <c r="A2" s="491" t="s">
        <v>1</v>
      </c>
      <c r="B2" s="492"/>
      <c r="C2" s="492"/>
    </row>
    <row r="3" ht="15.6" customHeight="1" spans="1:3">
      <c r="B3" s="493"/>
      <c r="C3" s="493"/>
    </row>
    <row r="4" ht="34.9" customHeight="1" spans="1:3">
      <c r="B4" s="494" t="s">
        <v>2</v>
      </c>
      <c r="C4" s="494"/>
    </row>
    <row r="5" s="487" customFormat="1" ht="27" customHeight="1" spans="1:3">
      <c r="B5" s="495" t="s">
        <v>3</v>
      </c>
      <c r="C5" s="496" t="s">
        <v>4</v>
      </c>
    </row>
    <row r="6" s="487" customFormat="1" ht="27" customHeight="1" spans="1:3">
      <c r="B6" s="495" t="s">
        <v>5</v>
      </c>
      <c r="C6" s="496" t="s">
        <v>6</v>
      </c>
    </row>
    <row r="7" s="487" customFormat="1" ht="27" customHeight="1" spans="1:3">
      <c r="B7" s="495" t="s">
        <v>7</v>
      </c>
      <c r="C7" s="496" t="s">
        <v>8</v>
      </c>
    </row>
    <row r="8" s="487" customFormat="1" ht="27" customHeight="1" spans="1:3">
      <c r="B8" s="495" t="s">
        <v>9</v>
      </c>
      <c r="C8" s="496" t="s">
        <v>10</v>
      </c>
    </row>
    <row r="9" s="487" customFormat="1" ht="27" customHeight="1" spans="1:3">
      <c r="B9" s="495" t="s">
        <v>11</v>
      </c>
      <c r="C9" s="496" t="s">
        <v>12</v>
      </c>
    </row>
    <row r="10" s="487" customFormat="1" ht="27" customHeight="1" spans="1:3">
      <c r="B10" s="495" t="s">
        <v>13</v>
      </c>
      <c r="C10" s="496" t="s">
        <v>14</v>
      </c>
    </row>
    <row r="11" s="487" customFormat="1" ht="27" customHeight="1" spans="1:3">
      <c r="B11" s="495" t="s">
        <v>15</v>
      </c>
      <c r="C11" s="496" t="s">
        <v>16</v>
      </c>
    </row>
    <row r="12" s="487" customFormat="1" ht="27" customHeight="1" spans="1:3">
      <c r="B12" s="495" t="s">
        <v>17</v>
      </c>
      <c r="C12" s="496" t="s">
        <v>18</v>
      </c>
    </row>
    <row r="13" s="487" customFormat="1" ht="27" customHeight="1" spans="1:3">
      <c r="B13" s="495" t="s">
        <v>19</v>
      </c>
      <c r="C13" s="496" t="s">
        <v>20</v>
      </c>
    </row>
    <row r="14" s="487" customFormat="1" ht="27" customHeight="1" spans="1:3">
      <c r="B14" s="495" t="s">
        <v>21</v>
      </c>
      <c r="C14" s="496" t="s">
        <v>22</v>
      </c>
    </row>
    <row r="15" s="487" customFormat="1" ht="27" customHeight="1" spans="1:3">
      <c r="B15" s="495" t="s">
        <v>23</v>
      </c>
      <c r="C15" s="496" t="s">
        <v>24</v>
      </c>
    </row>
    <row r="16" s="487" customFormat="1" ht="27" customHeight="1" spans="1:3">
      <c r="B16" s="495" t="s">
        <v>25</v>
      </c>
      <c r="C16" s="496" t="s">
        <v>26</v>
      </c>
    </row>
    <row r="17" s="487" customFormat="1" ht="27" customHeight="1" spans="2:3">
      <c r="B17" s="495" t="s">
        <v>27</v>
      </c>
      <c r="C17" s="496" t="s">
        <v>28</v>
      </c>
    </row>
    <row r="18" s="487" customFormat="1" ht="27" customHeight="1" spans="2:3">
      <c r="B18" s="495" t="s">
        <v>29</v>
      </c>
      <c r="C18" s="496" t="s">
        <v>30</v>
      </c>
    </row>
    <row r="19" s="487" customFormat="1" ht="27" customHeight="1" spans="2:3">
      <c r="B19" s="495" t="s">
        <v>31</v>
      </c>
      <c r="C19" s="496" t="s">
        <v>32</v>
      </c>
    </row>
    <row r="20" s="487" customFormat="1" ht="27" customHeight="1" spans="2:3">
      <c r="B20" s="495" t="s">
        <v>33</v>
      </c>
      <c r="C20" s="496" t="s">
        <v>34</v>
      </c>
    </row>
    <row r="21" s="487" customFormat="1" ht="27" customHeight="1" spans="2:3">
      <c r="B21" s="495" t="s">
        <v>35</v>
      </c>
      <c r="C21" s="496" t="s">
        <v>36</v>
      </c>
    </row>
    <row r="22" s="487" customFormat="1" ht="27" customHeight="1" spans="2:3">
      <c r="B22" s="495" t="s">
        <v>37</v>
      </c>
      <c r="C22" s="496" t="s">
        <v>38</v>
      </c>
    </row>
    <row r="23" s="487" customFormat="1" ht="27" customHeight="1" spans="2:3">
      <c r="B23" s="495" t="s">
        <v>39</v>
      </c>
      <c r="C23" s="496" t="s">
        <v>40</v>
      </c>
    </row>
    <row r="24" s="487" customFormat="1" ht="27" customHeight="1" spans="2:3">
      <c r="B24" s="495" t="s">
        <v>41</v>
      </c>
      <c r="C24" s="496" t="s">
        <v>42</v>
      </c>
    </row>
    <row r="25" s="487" customFormat="1" ht="27" customHeight="1" spans="2:3">
      <c r="B25" s="495" t="s">
        <v>43</v>
      </c>
      <c r="C25" s="496" t="s">
        <v>44</v>
      </c>
    </row>
  </sheetData>
  <mergeCells count="3">
    <mergeCell ref="A2:C2"/>
    <mergeCell ref="B3:C3"/>
    <mergeCell ref="B4:C4"/>
  </mergeCells>
  <printOptions horizontalCentered="1"/>
  <pageMargins left="0.236220472440945" right="0.236220472440945" top="0.748031496062992" bottom="0.748031496062992" header="0.31496062992126" footer="0.31496062992126"/>
  <pageSetup paperSize="9" scale="85" fitToHeight="0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F27"/>
  <sheetViews>
    <sheetView topLeftCell="A7" workbookViewId="0">
      <selection activeCell="H23" sqref="H23"/>
    </sheetView>
  </sheetViews>
  <sheetFormatPr defaultColWidth="9" defaultRowHeight="14.25" outlineLevelCol="5"/>
  <cols>
    <col min="1" max="1" width="41.625" customWidth="1"/>
    <col min="2" max="3" width="11.5" customWidth="1"/>
    <col min="4" max="4" width="15.625" customWidth="1"/>
  </cols>
  <sheetData>
    <row r="1" ht="22.15" customHeight="1" spans="1:6">
      <c r="A1" s="61" t="s">
        <v>570</v>
      </c>
    </row>
    <row r="2" ht="27" customHeight="1" spans="1:6">
      <c r="A2" s="63" t="s">
        <v>571</v>
      </c>
      <c r="B2" s="63"/>
      <c r="C2" s="63"/>
      <c r="D2" s="63"/>
    </row>
    <row r="3" spans="1:6">
      <c r="A3" s="64"/>
      <c r="B3" s="65"/>
      <c r="C3" s="65"/>
      <c r="D3" s="84" t="s">
        <v>509</v>
      </c>
    </row>
    <row r="4" ht="27" spans="1:6">
      <c r="A4" s="75" t="s">
        <v>572</v>
      </c>
      <c r="B4" s="111" t="s">
        <v>49</v>
      </c>
      <c r="C4" s="112" t="s">
        <v>50</v>
      </c>
      <c r="D4" s="112" t="s">
        <v>51</v>
      </c>
    </row>
    <row r="5" ht="17.45" customHeight="1" spans="1:6">
      <c r="A5" s="105" t="s">
        <v>573</v>
      </c>
      <c r="B5" s="106"/>
      <c r="C5" s="106"/>
      <c r="D5" s="106"/>
    </row>
    <row r="6" ht="17.45" customHeight="1" spans="1:6">
      <c r="A6" s="105" t="s">
        <v>574</v>
      </c>
      <c r="B6" s="106"/>
      <c r="C6" s="106"/>
      <c r="D6" s="106"/>
    </row>
    <row r="7" ht="17.45" customHeight="1" spans="1:6">
      <c r="A7" s="105" t="s">
        <v>575</v>
      </c>
      <c r="B7" s="106"/>
      <c r="C7" s="106"/>
      <c r="D7" s="106"/>
    </row>
    <row r="8" ht="17.45" customHeight="1" spans="1:6">
      <c r="A8" s="105" t="s">
        <v>576</v>
      </c>
      <c r="B8" s="106"/>
      <c r="C8" s="106"/>
      <c r="D8" s="106"/>
      <c r="F8" s="107"/>
    </row>
    <row r="9" ht="17.45" customHeight="1" spans="1:6">
      <c r="A9" s="105" t="s">
        <v>577</v>
      </c>
      <c r="B9" s="70"/>
      <c r="C9" s="70"/>
      <c r="D9" s="70"/>
    </row>
    <row r="10" ht="17.45" customHeight="1" spans="1:6">
      <c r="A10" s="105" t="s">
        <v>578</v>
      </c>
      <c r="B10" s="70">
        <v>15688</v>
      </c>
      <c r="C10" s="70">
        <v>7535</v>
      </c>
      <c r="D10" s="70">
        <f>ROUND(B10/C10*100,1)</f>
        <v>208.2</v>
      </c>
    </row>
    <row r="11" ht="17.45" customHeight="1" spans="1:6">
      <c r="A11" s="105" t="s">
        <v>579</v>
      </c>
      <c r="B11" s="70"/>
      <c r="C11" s="70"/>
      <c r="D11" s="70"/>
    </row>
    <row r="12" ht="17.45" customHeight="1" spans="1:6">
      <c r="A12" s="105" t="s">
        <v>580</v>
      </c>
      <c r="B12" s="70"/>
      <c r="C12" s="70"/>
      <c r="D12" s="70"/>
    </row>
    <row r="13" ht="17.45" customHeight="1" spans="1:6">
      <c r="A13" s="105" t="s">
        <v>581</v>
      </c>
      <c r="B13" s="70">
        <v>205</v>
      </c>
      <c r="C13" s="70">
        <v>217</v>
      </c>
      <c r="D13" s="70">
        <f>ROUND(B13/C13*100,1)</f>
        <v>94.5</v>
      </c>
    </row>
    <row r="14" ht="17.45" customHeight="1" spans="1:6">
      <c r="A14" s="105" t="s">
        <v>582</v>
      </c>
      <c r="B14" s="70"/>
      <c r="C14" s="70"/>
      <c r="D14" s="70"/>
    </row>
    <row r="15" ht="17.45" customHeight="1" spans="1:6">
      <c r="A15" s="105" t="s">
        <v>583</v>
      </c>
      <c r="B15" s="70"/>
      <c r="C15" s="70"/>
      <c r="D15" s="70"/>
    </row>
    <row r="16" ht="17.45" customHeight="1" spans="1:6">
      <c r="A16" s="105" t="s">
        <v>584</v>
      </c>
      <c r="B16" s="70"/>
      <c r="C16" s="70"/>
      <c r="D16" s="70"/>
    </row>
    <row r="17" ht="17.45" customHeight="1" spans="1:4">
      <c r="A17" s="105" t="s">
        <v>585</v>
      </c>
      <c r="B17" s="70"/>
      <c r="C17" s="70"/>
      <c r="D17" s="70"/>
    </row>
    <row r="18" ht="17.45" customHeight="1" spans="1:4">
      <c r="A18" s="105" t="s">
        <v>586</v>
      </c>
      <c r="B18" s="70"/>
      <c r="C18" s="70"/>
      <c r="D18" s="70"/>
    </row>
    <row r="19" ht="17.45" customHeight="1" spans="1:4">
      <c r="A19" s="75" t="s">
        <v>587</v>
      </c>
      <c r="B19" s="70">
        <f>SUM(B5:B18)</f>
        <v>15893</v>
      </c>
      <c r="C19" s="70">
        <f>SUM(C5:C18)</f>
        <v>7752</v>
      </c>
      <c r="D19" s="70">
        <f>ROUND(B19/C19*100,1)</f>
        <v>205</v>
      </c>
    </row>
    <row r="20" ht="17.45" customHeight="1" spans="1:4">
      <c r="A20" s="69" t="s">
        <v>588</v>
      </c>
      <c r="B20" s="70"/>
      <c r="C20" s="70"/>
      <c r="D20" s="70"/>
    </row>
    <row r="21" ht="17.45" customHeight="1" spans="1:4">
      <c r="A21" s="69" t="s">
        <v>589</v>
      </c>
      <c r="B21" s="70"/>
      <c r="C21" s="70">
        <f>C22+C23+C24+C25+C26</f>
        <v>88132</v>
      </c>
      <c r="D21" s="70"/>
    </row>
    <row r="22" ht="17.45" customHeight="1" spans="1:4">
      <c r="A22" s="76" t="s">
        <v>590</v>
      </c>
      <c r="B22" s="113"/>
      <c r="C22" s="70">
        <v>4563</v>
      </c>
      <c r="D22" s="70"/>
    </row>
    <row r="23" ht="17.45" customHeight="1" spans="1:4">
      <c r="A23" s="76" t="s">
        <v>591</v>
      </c>
      <c r="B23" s="70"/>
      <c r="C23" s="70"/>
      <c r="D23" s="70"/>
    </row>
    <row r="24" ht="17.45" customHeight="1" spans="1:4">
      <c r="A24" s="76" t="s">
        <v>592</v>
      </c>
      <c r="B24" s="70"/>
      <c r="C24" s="70">
        <v>2127</v>
      </c>
      <c r="D24" s="70"/>
    </row>
    <row r="25" ht="17.45" customHeight="1" spans="1:4">
      <c r="A25" s="70" t="s">
        <v>593</v>
      </c>
      <c r="B25" s="70"/>
      <c r="C25" s="70">
        <v>1342</v>
      </c>
      <c r="D25" s="70"/>
    </row>
    <row r="26" ht="17.45" customHeight="1" spans="1:4">
      <c r="A26" s="70" t="s">
        <v>594</v>
      </c>
      <c r="B26" s="70"/>
      <c r="C26" s="70">
        <v>80100</v>
      </c>
      <c r="D26" s="70"/>
    </row>
    <row r="27" ht="17.45" customHeight="1" spans="1:4">
      <c r="A27" s="75" t="s">
        <v>78</v>
      </c>
      <c r="B27" s="70">
        <f>B19+B20+B21</f>
        <v>15893</v>
      </c>
      <c r="C27" s="70">
        <f>C19+C20+C21</f>
        <v>95884</v>
      </c>
      <c r="D27" s="70">
        <f>ROUND(B27/C27*100,1)</f>
        <v>16.6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&amp;C附表1-9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F25"/>
  <sheetViews>
    <sheetView topLeftCell="A10" workbookViewId="0">
      <selection activeCell="G24" sqref="G24"/>
    </sheetView>
  </sheetViews>
  <sheetFormatPr defaultColWidth="9" defaultRowHeight="14.25" outlineLevelCol="5"/>
  <cols>
    <col min="1" max="1" width="34.5" customWidth="1"/>
    <col min="2" max="3" width="14" customWidth="1"/>
    <col min="4" max="4" width="14.25" customWidth="1"/>
  </cols>
  <sheetData>
    <row r="1" spans="1:6">
      <c r="A1" s="61" t="s">
        <v>595</v>
      </c>
    </row>
    <row r="2" ht="21" spans="1:6">
      <c r="A2" s="63" t="s">
        <v>596</v>
      </c>
      <c r="B2" s="63"/>
      <c r="C2" s="63"/>
      <c r="D2" s="63"/>
    </row>
    <row r="3" spans="1:6">
      <c r="A3" s="64"/>
      <c r="B3" s="65"/>
      <c r="C3" s="65"/>
      <c r="D3" s="66" t="s">
        <v>509</v>
      </c>
    </row>
    <row r="4" ht="30.6" customHeight="1" spans="1:6">
      <c r="A4" s="79" t="s">
        <v>572</v>
      </c>
      <c r="B4" s="79" t="s">
        <v>49</v>
      </c>
      <c r="C4" s="79" t="s">
        <v>50</v>
      </c>
      <c r="D4" s="79" t="s">
        <v>51</v>
      </c>
    </row>
    <row r="5" ht="19.9" customHeight="1" spans="1:6">
      <c r="A5" s="70" t="s">
        <v>597</v>
      </c>
      <c r="B5" s="70"/>
      <c r="C5" s="70"/>
      <c r="D5" s="70"/>
    </row>
    <row r="6" ht="19.9" customHeight="1" spans="1:6">
      <c r="A6" s="70" t="s">
        <v>598</v>
      </c>
      <c r="B6" s="70"/>
      <c r="C6" s="70"/>
      <c r="D6" s="70"/>
    </row>
    <row r="7" ht="19.9" customHeight="1" spans="1:6">
      <c r="A7" s="70" t="s">
        <v>599</v>
      </c>
      <c r="B7" s="70"/>
      <c r="C7" s="70"/>
      <c r="D7" s="70"/>
    </row>
    <row r="8" ht="19.9" customHeight="1" spans="1:6">
      <c r="A8" s="70" t="s">
        <v>600</v>
      </c>
      <c r="B8" s="70">
        <v>8005</v>
      </c>
      <c r="C8" s="70">
        <v>6042</v>
      </c>
      <c r="D8" s="70">
        <f>ROUND(B8/C8*100,1)</f>
        <v>132.5</v>
      </c>
    </row>
    <row r="9" ht="19.9" customHeight="1" spans="1:6">
      <c r="A9" s="70" t="s">
        <v>601</v>
      </c>
      <c r="B9" s="70"/>
      <c r="C9" s="70"/>
      <c r="D9" s="70"/>
      <c r="F9" s="107"/>
    </row>
    <row r="10" ht="19.9" customHeight="1" spans="1:6">
      <c r="A10" s="70" t="s">
        <v>602</v>
      </c>
      <c r="B10" s="70"/>
      <c r="C10" s="70"/>
      <c r="D10" s="70"/>
    </row>
    <row r="11" ht="19.9" customHeight="1" spans="1:6">
      <c r="A11" s="70" t="s">
        <v>603</v>
      </c>
      <c r="B11" s="70"/>
      <c r="C11" s="70">
        <v>15</v>
      </c>
      <c r="D11" s="70">
        <f>ROUND(B11/C11*100,1)</f>
        <v>0</v>
      </c>
    </row>
    <row r="12" ht="19.9" customHeight="1" spans="1:6">
      <c r="A12" s="70" t="s">
        <v>604</v>
      </c>
      <c r="B12" s="70"/>
      <c r="C12" s="70"/>
      <c r="D12" s="70"/>
    </row>
    <row r="13" ht="19.9" customHeight="1" spans="1:6">
      <c r="A13" s="70" t="s">
        <v>605</v>
      </c>
      <c r="B13" s="70"/>
      <c r="C13" s="70">
        <v>59</v>
      </c>
      <c r="D13" s="70">
        <f t="shared" ref="D13:D18" si="0">ROUND(B13/C13*100,1)</f>
        <v>0</v>
      </c>
    </row>
    <row r="14" ht="19.9" customHeight="1" spans="1:6">
      <c r="A14" s="70" t="s">
        <v>606</v>
      </c>
      <c r="B14" s="108">
        <v>7800</v>
      </c>
      <c r="C14" s="102">
        <v>5834</v>
      </c>
      <c r="D14" s="70">
        <f t="shared" si="0"/>
        <v>133.7</v>
      </c>
    </row>
    <row r="15" ht="19.9" customHeight="1" spans="1:6">
      <c r="A15" s="70" t="s">
        <v>607</v>
      </c>
      <c r="B15" s="108">
        <v>88</v>
      </c>
      <c r="C15" s="102">
        <v>88</v>
      </c>
      <c r="D15" s="70">
        <f t="shared" si="0"/>
        <v>100</v>
      </c>
    </row>
    <row r="16" ht="19.9" customHeight="1" spans="1:6">
      <c r="A16" s="75" t="s">
        <v>608</v>
      </c>
      <c r="B16" s="70">
        <f>SUM(B5:B15)</f>
        <v>15893</v>
      </c>
      <c r="C16" s="70">
        <f>SUM(C5:C15)</f>
        <v>12038</v>
      </c>
      <c r="D16" s="70">
        <f t="shared" si="0"/>
        <v>132</v>
      </c>
    </row>
    <row r="17" ht="19.9" customHeight="1" spans="1:4">
      <c r="A17" s="69" t="s">
        <v>609</v>
      </c>
      <c r="B17" s="70"/>
      <c r="C17" s="70">
        <v>80100</v>
      </c>
      <c r="D17" s="70">
        <f t="shared" si="0"/>
        <v>0</v>
      </c>
    </row>
    <row r="18" ht="19.9" customHeight="1" spans="1:4">
      <c r="A18" s="69" t="s">
        <v>121</v>
      </c>
      <c r="B18" s="70"/>
      <c r="C18" s="70">
        <f>C19+C20+C21+C22+C23</f>
        <v>3746</v>
      </c>
      <c r="D18" s="70">
        <f t="shared" si="0"/>
        <v>0</v>
      </c>
    </row>
    <row r="19" ht="19.9" customHeight="1" spans="1:4">
      <c r="A19" s="78" t="s">
        <v>610</v>
      </c>
      <c r="B19" s="109"/>
      <c r="C19" s="70"/>
      <c r="D19" s="70"/>
    </row>
    <row r="20" ht="19.9" customHeight="1" spans="1:4">
      <c r="A20" s="78" t="s">
        <v>611</v>
      </c>
      <c r="B20" s="70"/>
      <c r="C20" s="70">
        <v>201</v>
      </c>
      <c r="D20" s="70">
        <f>ROUND(B20/C20*100,1)</f>
        <v>0</v>
      </c>
    </row>
    <row r="21" ht="19.9" customHeight="1" spans="1:4">
      <c r="A21" s="78" t="s">
        <v>612</v>
      </c>
      <c r="B21" s="70"/>
      <c r="C21" s="70"/>
      <c r="D21" s="70"/>
    </row>
    <row r="22" ht="19.9" customHeight="1" spans="1:4">
      <c r="A22" s="78" t="s">
        <v>613</v>
      </c>
      <c r="B22" s="70"/>
      <c r="C22" s="70"/>
      <c r="D22" s="70"/>
    </row>
    <row r="23" ht="19.9" customHeight="1" spans="1:4">
      <c r="A23" s="78" t="s">
        <v>614</v>
      </c>
      <c r="B23" s="70"/>
      <c r="C23" s="70">
        <v>3545</v>
      </c>
      <c r="D23" s="70">
        <f>ROUND(B23/C23*100,1)</f>
        <v>0</v>
      </c>
    </row>
    <row r="24" ht="19.9" customHeight="1" spans="1:4">
      <c r="A24" s="75" t="s">
        <v>119</v>
      </c>
      <c r="B24" s="70">
        <f>B16+B17+B18</f>
        <v>15893</v>
      </c>
      <c r="C24" s="70">
        <f>C16+C17+C18</f>
        <v>95884</v>
      </c>
      <c r="D24" s="70">
        <f>ROUND(B24/C24*100,1)</f>
        <v>16.6</v>
      </c>
    </row>
    <row r="25" ht="36.75" customHeight="1" spans="1:4">
      <c r="A25" s="110"/>
      <c r="B25" s="110"/>
      <c r="C25" s="110"/>
      <c r="D25" s="110"/>
    </row>
  </sheetData>
  <mergeCells count="2">
    <mergeCell ref="A2:D2"/>
    <mergeCell ref="A25:D25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&amp;C附表1-10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D28"/>
  <sheetViews>
    <sheetView topLeftCell="A10" workbookViewId="0">
      <selection activeCell="A28" sqref="A28"/>
    </sheetView>
  </sheetViews>
  <sheetFormatPr defaultColWidth="9" defaultRowHeight="14.25" outlineLevelCol="3"/>
  <cols>
    <col min="1" max="1" width="41.625" customWidth="1"/>
    <col min="2" max="2" width="14.125" customWidth="1"/>
    <col min="3" max="3" width="15.375" customWidth="1"/>
    <col min="4" max="4" width="14.875" customWidth="1"/>
  </cols>
  <sheetData>
    <row r="1" spans="1:4">
      <c r="A1" s="61" t="s">
        <v>615</v>
      </c>
    </row>
    <row r="2" ht="21" spans="1:4">
      <c r="A2" s="63" t="s">
        <v>616</v>
      </c>
      <c r="B2" s="63"/>
      <c r="C2" s="63"/>
      <c r="D2" s="63"/>
    </row>
    <row r="3" spans="1:4">
      <c r="A3" s="64"/>
      <c r="B3" s="65"/>
      <c r="C3" s="65"/>
      <c r="D3" s="92" t="s">
        <v>509</v>
      </c>
    </row>
    <row r="4" ht="34.5" customHeight="1" spans="1:4">
      <c r="A4" s="85" t="s">
        <v>572</v>
      </c>
      <c r="B4" s="85" t="s">
        <v>49</v>
      </c>
      <c r="C4" s="85" t="s">
        <v>50</v>
      </c>
      <c r="D4" s="79" t="s">
        <v>51</v>
      </c>
    </row>
    <row r="5" ht="16.15" customHeight="1" spans="1:4">
      <c r="A5" s="105" t="s">
        <v>573</v>
      </c>
      <c r="B5" s="106"/>
      <c r="C5" s="106"/>
      <c r="D5" s="106"/>
    </row>
    <row r="6" ht="16.15" customHeight="1" spans="1:4">
      <c r="A6" s="105" t="s">
        <v>574</v>
      </c>
      <c r="B6" s="106"/>
      <c r="C6" s="106"/>
      <c r="D6" s="106"/>
    </row>
    <row r="7" ht="16.15" customHeight="1" spans="1:4">
      <c r="A7" s="105" t="s">
        <v>575</v>
      </c>
      <c r="B7" s="106"/>
      <c r="C7" s="106"/>
      <c r="D7" s="106"/>
    </row>
    <row r="8" ht="16.15" customHeight="1" spans="1:4">
      <c r="A8" s="105" t="s">
        <v>576</v>
      </c>
      <c r="B8" s="106"/>
      <c r="C8" s="106"/>
      <c r="D8" s="106"/>
    </row>
    <row r="9" ht="16.15" customHeight="1" spans="1:4">
      <c r="A9" s="105" t="s">
        <v>577</v>
      </c>
      <c r="B9" s="70"/>
      <c r="C9" s="70"/>
      <c r="D9" s="70"/>
    </row>
    <row r="10" ht="16.15" customHeight="1" spans="1:4">
      <c r="A10" s="105" t="s">
        <v>578</v>
      </c>
      <c r="B10" s="70"/>
      <c r="C10" s="70"/>
      <c r="D10" s="70"/>
    </row>
    <row r="11" ht="16.15" customHeight="1" spans="1:4">
      <c r="A11" s="105" t="s">
        <v>579</v>
      </c>
      <c r="B11" s="70"/>
      <c r="C11" s="70"/>
      <c r="D11" s="70"/>
    </row>
    <row r="12" ht="16.15" customHeight="1" spans="1:4">
      <c r="A12" s="105" t="s">
        <v>580</v>
      </c>
      <c r="B12" s="70"/>
      <c r="C12" s="70"/>
      <c r="D12" s="70"/>
    </row>
    <row r="13" ht="16.15" customHeight="1" spans="1:4">
      <c r="A13" s="105" t="s">
        <v>581</v>
      </c>
      <c r="B13" s="70"/>
      <c r="C13" s="70"/>
      <c r="D13" s="70"/>
    </row>
    <row r="14" ht="16.15" customHeight="1" spans="1:4">
      <c r="A14" s="105" t="s">
        <v>582</v>
      </c>
      <c r="B14" s="70"/>
      <c r="C14" s="70"/>
      <c r="D14" s="70"/>
    </row>
    <row r="15" ht="16.15" customHeight="1" spans="1:4">
      <c r="A15" s="105" t="s">
        <v>583</v>
      </c>
      <c r="B15" s="70"/>
      <c r="C15" s="70"/>
      <c r="D15" s="70"/>
    </row>
    <row r="16" ht="16.15" customHeight="1" spans="1:4">
      <c r="A16" s="105" t="s">
        <v>584</v>
      </c>
      <c r="B16" s="70"/>
      <c r="C16" s="70"/>
      <c r="D16" s="70"/>
    </row>
    <row r="17" ht="16.15" customHeight="1" spans="1:4">
      <c r="A17" s="105" t="s">
        <v>585</v>
      </c>
      <c r="B17" s="70"/>
      <c r="C17" s="70"/>
      <c r="D17" s="70"/>
    </row>
    <row r="18" ht="16.15" customHeight="1" spans="1:4">
      <c r="A18" s="105" t="s">
        <v>586</v>
      </c>
      <c r="B18" s="70"/>
      <c r="C18" s="70"/>
      <c r="D18" s="70"/>
    </row>
    <row r="19" ht="16.15" customHeight="1" spans="1:4">
      <c r="A19" s="75" t="s">
        <v>587</v>
      </c>
      <c r="B19" s="70"/>
      <c r="C19" s="70"/>
      <c r="D19" s="70"/>
    </row>
    <row r="20" ht="16.15" customHeight="1" spans="1:4">
      <c r="A20" s="69" t="s">
        <v>588</v>
      </c>
      <c r="B20" s="70"/>
      <c r="D20" s="70"/>
    </row>
    <row r="21" ht="16.15" customHeight="1" spans="1:4">
      <c r="A21" s="69" t="s">
        <v>589</v>
      </c>
      <c r="B21" s="70"/>
      <c r="C21" s="70"/>
      <c r="D21" s="70"/>
    </row>
    <row r="22" ht="16.15" customHeight="1" spans="1:4">
      <c r="A22" s="76" t="s">
        <v>590</v>
      </c>
      <c r="B22" s="70"/>
      <c r="C22" s="70"/>
      <c r="D22" s="70"/>
    </row>
    <row r="23" ht="16.15" customHeight="1" spans="1:4">
      <c r="A23" s="76" t="s">
        <v>591</v>
      </c>
      <c r="B23" s="70"/>
      <c r="C23" s="70"/>
      <c r="D23" s="70"/>
    </row>
    <row r="24" ht="16.15" customHeight="1" spans="1:4">
      <c r="A24" s="76" t="s">
        <v>592</v>
      </c>
      <c r="B24" s="70"/>
      <c r="C24" s="70"/>
      <c r="D24" s="70"/>
    </row>
    <row r="25" ht="16.15" customHeight="1" spans="1:4">
      <c r="A25" s="70" t="s">
        <v>593</v>
      </c>
      <c r="B25" s="70"/>
      <c r="C25" s="70"/>
      <c r="D25" s="70"/>
    </row>
    <row r="26" ht="16.15" customHeight="1" spans="1:4">
      <c r="A26" s="70" t="s">
        <v>594</v>
      </c>
      <c r="C26" s="70"/>
      <c r="D26" s="70"/>
    </row>
    <row r="27" ht="16.15" customHeight="1" spans="1:4">
      <c r="A27" s="75" t="s">
        <v>78</v>
      </c>
      <c r="B27" s="70"/>
      <c r="C27" s="70"/>
      <c r="D27" s="70"/>
    </row>
    <row r="28" ht="17.25" customHeight="1" spans="1:4">
      <c r="A28" s="28" t="s">
        <v>617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>
    <oddFooter>&amp;C附表1-11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E30"/>
  <sheetViews>
    <sheetView topLeftCell="B16" workbookViewId="0">
      <selection activeCell="B31" sqref="B31"/>
    </sheetView>
  </sheetViews>
  <sheetFormatPr defaultColWidth="9" defaultRowHeight="14.25" outlineLevelCol="4"/>
  <cols>
    <col min="1" max="1" width="10" hidden="1" customWidth="1"/>
    <col min="2" max="2" width="54.625" customWidth="1"/>
    <col min="3" max="4" width="12.625" customWidth="1"/>
    <col min="5" max="5" width="14.5" customWidth="1"/>
  </cols>
  <sheetData>
    <row r="1" ht="19.15" customHeight="1" spans="1:5">
      <c r="A1" s="90"/>
      <c r="B1" s="91" t="s">
        <v>618</v>
      </c>
      <c r="C1" s="90"/>
      <c r="D1" s="90"/>
      <c r="E1" s="90"/>
    </row>
    <row r="2" ht="23.45" customHeight="1" spans="1:5">
      <c r="A2" s="90"/>
      <c r="B2" s="63" t="s">
        <v>619</v>
      </c>
      <c r="C2" s="63"/>
      <c r="D2" s="63"/>
      <c r="E2" s="63"/>
    </row>
    <row r="3" ht="17.45" customHeight="1" spans="1:5">
      <c r="A3" s="90"/>
      <c r="B3" s="64"/>
      <c r="C3" s="65"/>
      <c r="D3" s="65"/>
      <c r="E3" s="92" t="s">
        <v>509</v>
      </c>
    </row>
    <row r="4" ht="28.5" spans="1:5">
      <c r="A4" s="90"/>
      <c r="B4" s="75" t="s">
        <v>572</v>
      </c>
      <c r="C4" s="85" t="s">
        <v>49</v>
      </c>
      <c r="D4" s="85" t="s">
        <v>50</v>
      </c>
      <c r="E4" s="79" t="s">
        <v>51</v>
      </c>
    </row>
    <row r="5" ht="22.7" customHeight="1" spans="1:5">
      <c r="A5" s="93">
        <v>208</v>
      </c>
      <c r="B5" s="70" t="s">
        <v>238</v>
      </c>
      <c r="C5" s="70"/>
      <c r="D5" s="70"/>
      <c r="E5" s="70"/>
    </row>
    <row r="6" ht="22.7" customHeight="1" spans="1:5">
      <c r="A6" s="93">
        <v>212</v>
      </c>
      <c r="B6" s="94" t="s">
        <v>310</v>
      </c>
      <c r="C6" s="70"/>
      <c r="D6" s="95"/>
      <c r="E6" s="70"/>
    </row>
    <row r="7" ht="22.7" customHeight="1" spans="1:5">
      <c r="A7" s="93">
        <v>21208</v>
      </c>
      <c r="B7" s="94" t="s">
        <v>620</v>
      </c>
      <c r="C7" s="70"/>
      <c r="D7" s="96"/>
      <c r="E7" s="70"/>
    </row>
    <row r="8" ht="22.7" customHeight="1" spans="1:5">
      <c r="A8" s="93">
        <v>21210</v>
      </c>
      <c r="B8" s="94" t="s">
        <v>621</v>
      </c>
      <c r="C8" s="70"/>
      <c r="D8" s="97"/>
      <c r="E8" s="70"/>
    </row>
    <row r="9" ht="22.7" customHeight="1" spans="1:5">
      <c r="A9" s="93">
        <v>21211</v>
      </c>
      <c r="B9" s="94" t="s">
        <v>622</v>
      </c>
      <c r="C9" s="70"/>
      <c r="D9" s="97"/>
      <c r="E9" s="70"/>
    </row>
    <row r="10" ht="22.7" customHeight="1" spans="1:5">
      <c r="A10" s="93">
        <v>21212</v>
      </c>
      <c r="B10" s="94" t="s">
        <v>623</v>
      </c>
      <c r="C10" s="70"/>
      <c r="D10" s="97"/>
      <c r="E10" s="70"/>
    </row>
    <row r="11" ht="22.7" customHeight="1" spans="1:5">
      <c r="A11" s="93">
        <v>21213</v>
      </c>
      <c r="B11" s="94" t="s">
        <v>624</v>
      </c>
      <c r="C11" s="70"/>
      <c r="D11" s="97"/>
      <c r="E11" s="70"/>
    </row>
    <row r="12" ht="22.7" customHeight="1" spans="1:5">
      <c r="A12" s="93">
        <v>213</v>
      </c>
      <c r="B12" s="94" t="s">
        <v>323</v>
      </c>
      <c r="C12" s="70"/>
      <c r="D12" s="70"/>
      <c r="E12" s="70"/>
    </row>
    <row r="13" ht="22.7" customHeight="1" spans="1:5">
      <c r="A13" s="93">
        <v>215</v>
      </c>
      <c r="B13" s="94" t="s">
        <v>362</v>
      </c>
      <c r="C13" s="70"/>
      <c r="D13" s="70"/>
      <c r="E13" s="70"/>
    </row>
    <row r="14" ht="22.7" customHeight="1" spans="1:5">
      <c r="A14" s="98">
        <v>21560</v>
      </c>
      <c r="B14" s="94" t="s">
        <v>625</v>
      </c>
      <c r="C14" s="70"/>
      <c r="D14" s="70"/>
      <c r="E14" s="70"/>
    </row>
    <row r="15" ht="22.7" customHeight="1" spans="1:5">
      <c r="A15" s="93">
        <v>216</v>
      </c>
      <c r="B15" s="94" t="s">
        <v>375</v>
      </c>
      <c r="C15" s="70"/>
      <c r="D15" s="70"/>
      <c r="E15" s="70"/>
    </row>
    <row r="16" ht="22.7" customHeight="1" spans="1:5">
      <c r="A16" s="93">
        <v>229</v>
      </c>
      <c r="B16" s="94" t="s">
        <v>626</v>
      </c>
      <c r="C16" s="70"/>
      <c r="D16" s="95"/>
      <c r="E16" s="70"/>
    </row>
    <row r="17" ht="22.7" customHeight="1" spans="1:5">
      <c r="A17" s="93">
        <v>22960</v>
      </c>
      <c r="B17" s="94" t="s">
        <v>627</v>
      </c>
      <c r="C17" s="70"/>
      <c r="D17" s="99"/>
      <c r="E17" s="70"/>
    </row>
    <row r="18" ht="22.7" customHeight="1" spans="1:5">
      <c r="A18" s="93">
        <v>22904</v>
      </c>
      <c r="B18" s="94" t="s">
        <v>628</v>
      </c>
      <c r="C18" s="70"/>
      <c r="D18" s="100"/>
      <c r="E18" s="70"/>
    </row>
    <row r="19" ht="22.7" customHeight="1" spans="1:5">
      <c r="A19" s="101">
        <v>232</v>
      </c>
      <c r="B19" s="94" t="s">
        <v>407</v>
      </c>
      <c r="C19" s="70"/>
      <c r="D19" s="102"/>
      <c r="E19" s="70"/>
    </row>
    <row r="20" ht="22.7" customHeight="1" spans="1:5">
      <c r="A20" s="101">
        <v>233</v>
      </c>
      <c r="B20" s="94" t="s">
        <v>410</v>
      </c>
      <c r="C20" s="70"/>
      <c r="D20" s="102"/>
      <c r="E20" s="70"/>
    </row>
    <row r="21" ht="22.7" customHeight="1" spans="1:5">
      <c r="A21" s="90"/>
      <c r="B21" s="75" t="s">
        <v>608</v>
      </c>
      <c r="C21" s="95"/>
      <c r="D21" s="95"/>
      <c r="E21" s="70"/>
    </row>
    <row r="22" ht="22.7" customHeight="1" spans="1:5">
      <c r="A22" s="90"/>
      <c r="B22" s="69" t="s">
        <v>609</v>
      </c>
      <c r="C22" s="70"/>
      <c r="D22" s="70"/>
      <c r="E22" s="70"/>
    </row>
    <row r="23" ht="22.7" customHeight="1" spans="1:5">
      <c r="A23" s="90"/>
      <c r="B23" s="69" t="s">
        <v>121</v>
      </c>
      <c r="C23" s="70"/>
      <c r="D23" s="70"/>
      <c r="E23" s="70"/>
    </row>
    <row r="24" ht="22.7" customHeight="1" spans="1:5">
      <c r="A24" s="90"/>
      <c r="B24" s="78" t="s">
        <v>610</v>
      </c>
      <c r="C24" s="70"/>
      <c r="D24" s="70"/>
      <c r="E24" s="70"/>
    </row>
    <row r="25" ht="22.7" customHeight="1" spans="1:5">
      <c r="A25" s="90"/>
      <c r="B25" s="78" t="s">
        <v>611</v>
      </c>
      <c r="C25" s="70"/>
      <c r="D25" s="70"/>
      <c r="E25" s="70"/>
    </row>
    <row r="26" ht="22.7" customHeight="1" spans="1:5">
      <c r="A26" s="90"/>
      <c r="B26" s="78" t="s">
        <v>612</v>
      </c>
      <c r="C26" s="70"/>
      <c r="D26" s="70"/>
      <c r="E26" s="70"/>
    </row>
    <row r="27" ht="22.7" customHeight="1" spans="1:5">
      <c r="A27" s="90"/>
      <c r="B27" s="78" t="s">
        <v>613</v>
      </c>
      <c r="C27" s="70"/>
      <c r="D27" s="70"/>
      <c r="E27" s="70"/>
    </row>
    <row r="28" ht="22.7" customHeight="1" spans="1:5">
      <c r="A28" s="78"/>
      <c r="B28" s="78" t="s">
        <v>614</v>
      </c>
      <c r="C28" s="103"/>
      <c r="D28" s="70"/>
      <c r="E28" s="70"/>
    </row>
    <row r="29" ht="22.7" customHeight="1" spans="1:5">
      <c r="A29" s="78"/>
      <c r="B29" s="75" t="s">
        <v>119</v>
      </c>
      <c r="C29" s="70"/>
      <c r="D29" s="70"/>
      <c r="E29" s="70"/>
    </row>
    <row r="30" ht="23.25" customHeight="1" spans="1:5">
      <c r="A30" s="104" t="s">
        <v>629</v>
      </c>
      <c r="B30" s="104"/>
      <c r="C30" s="104"/>
      <c r="D30" s="104"/>
    </row>
  </sheetData>
  <mergeCells count="2">
    <mergeCell ref="B2:E2"/>
    <mergeCell ref="A30:D30"/>
  </mergeCells>
  <pageMargins left="0.708661417322835" right="0.708661417322835" top="0.748031496062992" bottom="0.748031496062992" header="0.31496062992126" footer="0.31496062992126"/>
  <pageSetup paperSize="9" scale="86" fitToHeight="0" orientation="portrait"/>
  <headerFooter>
    <oddFooter>&amp;C附表1-12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J17"/>
  <sheetViews>
    <sheetView workbookViewId="0">
      <selection activeCell="F19" sqref="F19"/>
    </sheetView>
  </sheetViews>
  <sheetFormatPr defaultColWidth="9" defaultRowHeight="14.25"/>
  <cols>
    <col min="1" max="1" width="23" customWidth="1"/>
    <col min="2" max="6" width="9.875" customWidth="1"/>
    <col min="7" max="9" width="7.5" customWidth="1"/>
    <col min="10" max="10" width="15.125" customWidth="1"/>
  </cols>
  <sheetData>
    <row r="1" ht="18.6" customHeight="1" spans="1:10">
      <c r="A1" s="61" t="s">
        <v>630</v>
      </c>
    </row>
    <row r="2" ht="21" spans="1:10">
      <c r="A2" s="63" t="s">
        <v>631</v>
      </c>
      <c r="B2" s="63"/>
      <c r="C2" s="63"/>
      <c r="D2" s="63"/>
      <c r="E2" s="63"/>
      <c r="F2" s="63"/>
      <c r="G2" s="63"/>
      <c r="H2" s="63"/>
      <c r="I2" s="63"/>
      <c r="J2" s="63"/>
    </row>
    <row r="3" spans="1:10">
      <c r="A3" s="83"/>
      <c r="B3" s="83"/>
      <c r="C3" s="83"/>
      <c r="D3" s="83"/>
      <c r="E3" s="83"/>
      <c r="F3" s="83"/>
      <c r="G3" s="83"/>
      <c r="H3" s="83"/>
      <c r="J3" s="84" t="s">
        <v>509</v>
      </c>
    </row>
    <row r="4" ht="23.45" customHeight="1" spans="1:10">
      <c r="A4" s="85" t="s">
        <v>426</v>
      </c>
      <c r="B4" s="75" t="s">
        <v>510</v>
      </c>
      <c r="C4" s="75" t="s">
        <v>511</v>
      </c>
      <c r="D4" s="75" t="s">
        <v>511</v>
      </c>
      <c r="E4" s="75" t="s">
        <v>511</v>
      </c>
      <c r="F4" s="75" t="s">
        <v>511</v>
      </c>
      <c r="G4" s="75" t="s">
        <v>632</v>
      </c>
      <c r="H4" s="75" t="s">
        <v>632</v>
      </c>
      <c r="I4" s="75" t="s">
        <v>632</v>
      </c>
      <c r="J4" s="86" t="s">
        <v>513</v>
      </c>
    </row>
    <row r="5" ht="25.35" customHeight="1" spans="1:10">
      <c r="A5" s="70" t="s">
        <v>597</v>
      </c>
      <c r="B5" s="70"/>
      <c r="C5" s="70"/>
      <c r="D5" s="70"/>
      <c r="E5" s="70"/>
      <c r="F5" s="70"/>
      <c r="G5" s="70"/>
      <c r="H5" s="70"/>
      <c r="I5" s="70"/>
      <c r="J5" s="87"/>
    </row>
    <row r="6" ht="25.35" customHeight="1" spans="1:10">
      <c r="A6" s="70" t="s">
        <v>598</v>
      </c>
      <c r="B6" s="70"/>
      <c r="C6" s="70"/>
      <c r="D6" s="70"/>
      <c r="E6" s="70"/>
      <c r="F6" s="70"/>
      <c r="G6" s="70"/>
      <c r="H6" s="70"/>
      <c r="I6" s="70"/>
      <c r="J6" s="87"/>
    </row>
    <row r="7" ht="25.35" customHeight="1" spans="1:10">
      <c r="A7" s="70" t="s">
        <v>599</v>
      </c>
      <c r="B7" s="70"/>
      <c r="C7" s="70"/>
      <c r="D7" s="70"/>
      <c r="E7" s="70"/>
      <c r="F7" s="70"/>
      <c r="G7" s="70"/>
      <c r="H7" s="70"/>
      <c r="I7" s="70"/>
      <c r="J7" s="87"/>
    </row>
    <row r="8" ht="25.35" customHeight="1" spans="1:10">
      <c r="A8" s="70" t="s">
        <v>600</v>
      </c>
      <c r="B8" s="70"/>
      <c r="C8" s="70"/>
      <c r="D8" s="70"/>
      <c r="E8" s="70"/>
      <c r="F8" s="70"/>
      <c r="G8" s="70"/>
      <c r="H8" s="70"/>
      <c r="I8" s="70"/>
      <c r="J8" s="87"/>
    </row>
    <row r="9" ht="25.35" customHeight="1" spans="1:10">
      <c r="A9" s="70" t="s">
        <v>601</v>
      </c>
      <c r="B9" s="70"/>
      <c r="C9" s="70"/>
      <c r="D9" s="70"/>
      <c r="E9" s="70"/>
      <c r="F9" s="70"/>
      <c r="G9" s="88"/>
      <c r="H9" s="70"/>
      <c r="I9" s="70"/>
      <c r="J9" s="87"/>
    </row>
    <row r="10" ht="25.35" customHeight="1" spans="1:10">
      <c r="A10" s="70" t="s">
        <v>602</v>
      </c>
      <c r="B10" s="70"/>
      <c r="C10" s="70"/>
      <c r="D10" s="70"/>
      <c r="E10" s="70"/>
      <c r="F10" s="70"/>
      <c r="G10" s="70"/>
      <c r="H10" s="70"/>
      <c r="I10" s="70"/>
      <c r="J10" s="87"/>
    </row>
    <row r="11" ht="25.35" customHeight="1" spans="1:10">
      <c r="A11" s="70" t="s">
        <v>603</v>
      </c>
      <c r="B11" s="70"/>
      <c r="C11" s="70"/>
      <c r="D11" s="70"/>
      <c r="E11" s="70"/>
      <c r="F11" s="70"/>
      <c r="G11" s="70"/>
      <c r="H11" s="70"/>
      <c r="I11" s="70"/>
      <c r="J11" s="87"/>
    </row>
    <row r="12" ht="25.35" customHeight="1" spans="1:10">
      <c r="A12" s="70" t="s">
        <v>604</v>
      </c>
      <c r="B12" s="70"/>
      <c r="C12" s="70"/>
      <c r="D12" s="70"/>
      <c r="E12" s="70"/>
      <c r="F12" s="70"/>
      <c r="G12" s="70"/>
      <c r="H12" s="70"/>
      <c r="I12" s="70"/>
      <c r="J12" s="87"/>
    </row>
    <row r="13" ht="25.35" customHeight="1" spans="1:10">
      <c r="A13" s="70" t="s">
        <v>605</v>
      </c>
      <c r="B13" s="70"/>
      <c r="C13" s="70"/>
      <c r="D13" s="70"/>
      <c r="E13" s="70"/>
      <c r="F13" s="70"/>
      <c r="G13" s="70"/>
      <c r="H13" s="70"/>
      <c r="I13" s="70"/>
      <c r="J13" s="87"/>
    </row>
    <row r="14" ht="25.35" customHeight="1" spans="1:10">
      <c r="A14" s="70" t="s">
        <v>606</v>
      </c>
      <c r="B14" s="70"/>
      <c r="C14" s="70"/>
      <c r="D14" s="70"/>
      <c r="E14" s="70"/>
      <c r="F14" s="70"/>
      <c r="G14" s="70"/>
      <c r="H14" s="70"/>
      <c r="I14" s="70"/>
      <c r="J14" s="87"/>
    </row>
    <row r="15" ht="25.35" customHeight="1" spans="1:10">
      <c r="A15" s="70" t="s">
        <v>607</v>
      </c>
      <c r="B15" s="70"/>
      <c r="C15" s="70"/>
      <c r="D15" s="70"/>
      <c r="E15" s="70"/>
      <c r="F15" s="70"/>
      <c r="G15" s="70"/>
      <c r="H15" s="70"/>
      <c r="I15" s="70"/>
      <c r="J15" s="87"/>
    </row>
    <row r="16" s="82" customFormat="1" ht="25.35" customHeight="1" spans="1:10">
      <c r="A16" s="75" t="s">
        <v>608</v>
      </c>
      <c r="B16" s="69"/>
      <c r="C16" s="69"/>
      <c r="D16" s="69"/>
      <c r="E16" s="69"/>
      <c r="F16" s="69"/>
      <c r="G16" s="69"/>
      <c r="H16" s="69"/>
      <c r="I16" s="69"/>
      <c r="J16" s="89"/>
    </row>
    <row r="17" ht="19.5" customHeight="1" spans="1:1">
      <c r="A17" s="28" t="s">
        <v>633</v>
      </c>
    </row>
  </sheetData>
  <mergeCells count="1">
    <mergeCell ref="A2:J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&amp;C附表1-13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D14"/>
  <sheetViews>
    <sheetView workbookViewId="0">
      <selection activeCell="A14" sqref="A14"/>
    </sheetView>
  </sheetViews>
  <sheetFormatPr defaultColWidth="9" defaultRowHeight="14.25" outlineLevelCol="3"/>
  <cols>
    <col min="1" max="1" width="39" customWidth="1"/>
    <col min="2" max="3" width="12.375" customWidth="1"/>
    <col min="4" max="4" width="13.75" customWidth="1"/>
  </cols>
  <sheetData>
    <row r="1" ht="18.6" customHeight="1" spans="1:4">
      <c r="A1" s="61" t="s">
        <v>634</v>
      </c>
    </row>
    <row r="2" ht="27" customHeight="1" spans="1:4">
      <c r="A2" s="62" t="s">
        <v>635</v>
      </c>
      <c r="B2" s="62"/>
      <c r="C2" s="62"/>
      <c r="D2" s="62"/>
    </row>
    <row r="3" spans="1:4">
      <c r="A3" s="64"/>
      <c r="B3" s="65"/>
      <c r="C3" s="65"/>
      <c r="D3" s="66" t="s">
        <v>509</v>
      </c>
    </row>
    <row r="4" ht="32.45" customHeight="1" spans="1:4">
      <c r="A4" s="67" t="s">
        <v>426</v>
      </c>
      <c r="B4" s="67" t="s">
        <v>49</v>
      </c>
      <c r="C4" s="67" t="s">
        <v>50</v>
      </c>
      <c r="D4" s="67" t="s">
        <v>51</v>
      </c>
    </row>
    <row r="5" ht="30.6" customHeight="1" spans="1:4">
      <c r="A5" s="70" t="s">
        <v>636</v>
      </c>
      <c r="B5" s="70"/>
      <c r="C5" s="70"/>
      <c r="D5" s="70"/>
    </row>
    <row r="6" ht="30.6" customHeight="1" spans="1:4">
      <c r="A6" s="70" t="s">
        <v>637</v>
      </c>
      <c r="B6" s="70"/>
      <c r="C6" s="70"/>
      <c r="D6" s="70"/>
    </row>
    <row r="7" ht="30.6" customHeight="1" spans="1:4">
      <c r="A7" s="70" t="s">
        <v>638</v>
      </c>
      <c r="B7" s="70"/>
      <c r="C7" s="70"/>
      <c r="D7" s="70"/>
    </row>
    <row r="8" ht="30.6" customHeight="1" spans="1:4">
      <c r="A8" s="70" t="s">
        <v>639</v>
      </c>
      <c r="B8" s="70"/>
      <c r="C8" s="70"/>
      <c r="D8" s="70"/>
    </row>
    <row r="9" ht="30.6" customHeight="1" spans="1:4">
      <c r="A9" s="70" t="s">
        <v>640</v>
      </c>
      <c r="B9" s="70"/>
      <c r="C9" s="70"/>
      <c r="D9" s="70"/>
    </row>
    <row r="10" ht="30.6" customHeight="1" spans="1:4">
      <c r="A10" s="75" t="s">
        <v>641</v>
      </c>
      <c r="B10" s="70"/>
      <c r="C10" s="70"/>
      <c r="D10" s="70"/>
    </row>
    <row r="11" ht="30.6" customHeight="1" spans="1:4">
      <c r="A11" s="80" t="s">
        <v>642</v>
      </c>
      <c r="B11" s="80"/>
      <c r="C11" s="80"/>
      <c r="D11" s="80"/>
    </row>
    <row r="12" ht="30.6" customHeight="1" spans="1:4">
      <c r="A12" s="80" t="s">
        <v>643</v>
      </c>
      <c r="B12" s="80"/>
      <c r="C12" s="80"/>
      <c r="D12" s="80"/>
    </row>
    <row r="13" ht="30.6" customHeight="1" spans="1:4">
      <c r="A13" s="81" t="s">
        <v>91</v>
      </c>
      <c r="B13" s="80"/>
      <c r="C13" s="80"/>
      <c r="D13" s="80"/>
    </row>
    <row r="14" spans="1:4">
      <c r="A14" s="28" t="s">
        <v>644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&amp;C附表1-14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D14"/>
  <sheetViews>
    <sheetView workbookViewId="0">
      <selection activeCell="C15" sqref="C15"/>
    </sheetView>
  </sheetViews>
  <sheetFormatPr defaultColWidth="9" defaultRowHeight="14.25" outlineLevelCol="3"/>
  <cols>
    <col min="1" max="1" width="33.875" customWidth="1"/>
    <col min="2" max="3" width="12.625" customWidth="1"/>
    <col min="4" max="4" width="16.5" customWidth="1"/>
  </cols>
  <sheetData>
    <row r="1" ht="23.45" customHeight="1" spans="1:4">
      <c r="A1" s="61" t="s">
        <v>645</v>
      </c>
    </row>
    <row r="2" ht="21" spans="1:4">
      <c r="A2" s="62" t="s">
        <v>646</v>
      </c>
      <c r="B2" s="62"/>
      <c r="C2" s="62"/>
      <c r="D2" s="62"/>
    </row>
    <row r="3" spans="1:4">
      <c r="A3" s="64"/>
      <c r="B3" s="65"/>
      <c r="C3" s="65"/>
      <c r="D3" s="65" t="s">
        <v>509</v>
      </c>
    </row>
    <row r="4" ht="39" customHeight="1" spans="1:4">
      <c r="A4" s="79" t="s">
        <v>426</v>
      </c>
      <c r="B4" s="79" t="s">
        <v>49</v>
      </c>
      <c r="C4" s="79" t="s">
        <v>50</v>
      </c>
      <c r="D4" s="79" t="s">
        <v>51</v>
      </c>
    </row>
    <row r="5" ht="31.15" customHeight="1" spans="1:4">
      <c r="A5" s="70" t="s">
        <v>647</v>
      </c>
      <c r="B5" s="70"/>
      <c r="C5" s="70"/>
      <c r="D5" s="70"/>
    </row>
    <row r="6" ht="31.15" customHeight="1" spans="1:4">
      <c r="A6" s="70" t="s">
        <v>648</v>
      </c>
      <c r="B6" s="70"/>
      <c r="C6" s="70"/>
      <c r="D6" s="70"/>
    </row>
    <row r="7" ht="31.15" customHeight="1" spans="1:4">
      <c r="A7" s="70" t="s">
        <v>649</v>
      </c>
      <c r="B7" s="70"/>
      <c r="C7" s="70"/>
      <c r="D7" s="70"/>
    </row>
    <row r="8" ht="31.15" customHeight="1" spans="1:4">
      <c r="A8" s="70" t="s">
        <v>650</v>
      </c>
      <c r="B8" s="70"/>
      <c r="C8" s="70"/>
      <c r="D8" s="70"/>
    </row>
    <row r="9" ht="31.15" customHeight="1" spans="1:4">
      <c r="A9" s="70" t="s">
        <v>651</v>
      </c>
      <c r="B9" s="70"/>
      <c r="C9" s="70"/>
      <c r="D9" s="70"/>
    </row>
    <row r="10" ht="31.15" customHeight="1" spans="1:4">
      <c r="A10" s="75" t="s">
        <v>119</v>
      </c>
      <c r="B10" s="70"/>
      <c r="C10" s="70"/>
      <c r="D10" s="70"/>
    </row>
    <row r="11" ht="31.15" customHeight="1" spans="1:4">
      <c r="A11" s="70" t="s">
        <v>652</v>
      </c>
      <c r="B11" s="70"/>
      <c r="C11" s="70"/>
      <c r="D11" s="70"/>
    </row>
    <row r="12" ht="31.15" customHeight="1" spans="1:4">
      <c r="A12" s="70" t="s">
        <v>653</v>
      </c>
      <c r="B12" s="70"/>
      <c r="C12" s="70"/>
      <c r="D12" s="70"/>
    </row>
    <row r="13" ht="31.15" customHeight="1" spans="1:4">
      <c r="A13" s="75" t="s">
        <v>135</v>
      </c>
      <c r="B13" s="70"/>
      <c r="C13" s="70"/>
      <c r="D13" s="70"/>
    </row>
    <row r="14" spans="1:4">
      <c r="A14" s="28" t="s">
        <v>644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&amp;C附表1-15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D23"/>
  <sheetViews>
    <sheetView topLeftCell="A10" workbookViewId="0">
      <selection activeCell="A23" sqref="A23"/>
    </sheetView>
  </sheetViews>
  <sheetFormatPr defaultColWidth="9" defaultRowHeight="14.25" outlineLevelCol="3"/>
  <cols>
    <col min="1" max="1" width="38.5" customWidth="1"/>
    <col min="2" max="3" width="13" customWidth="1"/>
    <col min="4" max="4" width="13.5" customWidth="1"/>
  </cols>
  <sheetData>
    <row r="1" spans="1:4">
      <c r="A1" s="61" t="s">
        <v>654</v>
      </c>
    </row>
    <row r="2" ht="21" spans="1:4">
      <c r="A2" s="62" t="s">
        <v>655</v>
      </c>
      <c r="B2" s="62"/>
      <c r="C2" s="62"/>
      <c r="D2" s="62"/>
    </row>
    <row r="3" ht="24.6" customHeight="1" spans="1:4">
      <c r="A3" s="64"/>
      <c r="B3" s="65"/>
      <c r="C3" s="65"/>
      <c r="D3" s="66" t="s">
        <v>509</v>
      </c>
    </row>
    <row r="4" ht="40.15" customHeight="1" spans="1:4">
      <c r="A4" s="67" t="s">
        <v>426</v>
      </c>
      <c r="B4" s="67" t="s">
        <v>49</v>
      </c>
      <c r="C4" s="67" t="s">
        <v>50</v>
      </c>
      <c r="D4" s="67" t="s">
        <v>51</v>
      </c>
    </row>
    <row r="5" ht="23.45" customHeight="1" spans="1:4">
      <c r="A5" s="70" t="s">
        <v>636</v>
      </c>
      <c r="B5" s="70"/>
      <c r="C5" s="70"/>
      <c r="D5" s="70"/>
    </row>
    <row r="6" ht="23.45" customHeight="1" spans="1:4">
      <c r="A6" s="77" t="s">
        <v>656</v>
      </c>
      <c r="B6" s="70"/>
      <c r="C6" s="70"/>
      <c r="D6" s="70"/>
    </row>
    <row r="7" ht="23.45" customHeight="1" spans="1:4">
      <c r="A7" s="78" t="s">
        <v>657</v>
      </c>
      <c r="B7" s="70"/>
      <c r="C7" s="70"/>
      <c r="D7" s="70"/>
    </row>
    <row r="8" ht="23.45" customHeight="1" spans="1:4">
      <c r="A8" s="78" t="s">
        <v>657</v>
      </c>
      <c r="B8" s="70"/>
      <c r="C8" s="70"/>
      <c r="D8" s="70"/>
    </row>
    <row r="9" ht="23.45" customHeight="1" spans="1:4">
      <c r="A9" s="78" t="s">
        <v>657</v>
      </c>
      <c r="B9" s="70"/>
      <c r="C9" s="70"/>
      <c r="D9" s="70"/>
    </row>
    <row r="10" ht="23.45" customHeight="1" spans="1:4">
      <c r="A10" s="78" t="s">
        <v>657</v>
      </c>
      <c r="B10" s="70"/>
      <c r="C10" s="70"/>
      <c r="D10" s="70"/>
    </row>
    <row r="11" ht="23.45" customHeight="1" spans="1:4">
      <c r="A11" s="70" t="s">
        <v>637</v>
      </c>
      <c r="B11" s="70"/>
      <c r="C11" s="70"/>
      <c r="D11" s="70"/>
    </row>
    <row r="12" ht="23.45" customHeight="1" spans="1:4">
      <c r="A12" s="77" t="s">
        <v>658</v>
      </c>
      <c r="B12" s="70"/>
      <c r="C12" s="70"/>
      <c r="D12" s="70"/>
    </row>
    <row r="13" ht="23.45" customHeight="1" spans="1:4">
      <c r="A13" s="78" t="s">
        <v>659</v>
      </c>
      <c r="B13" s="70"/>
      <c r="C13" s="70"/>
      <c r="D13" s="70"/>
    </row>
    <row r="14" ht="23.45" customHeight="1" spans="1:4">
      <c r="A14" s="78" t="s">
        <v>660</v>
      </c>
      <c r="B14" s="70"/>
      <c r="C14" s="70"/>
      <c r="D14" s="70"/>
    </row>
    <row r="15" ht="23.45" customHeight="1" spans="1:4">
      <c r="A15" s="78" t="s">
        <v>661</v>
      </c>
      <c r="B15" s="70"/>
      <c r="C15" s="70"/>
      <c r="D15" s="70"/>
    </row>
    <row r="16" ht="23.45" customHeight="1" spans="1:4">
      <c r="A16" s="70" t="s">
        <v>638</v>
      </c>
      <c r="B16" s="70"/>
      <c r="C16" s="70"/>
      <c r="D16" s="70"/>
    </row>
    <row r="17" ht="23.45" customHeight="1" spans="1:4">
      <c r="A17" s="70" t="s">
        <v>639</v>
      </c>
      <c r="B17" s="70"/>
      <c r="C17" s="70"/>
      <c r="D17" s="70"/>
    </row>
    <row r="18" ht="23.45" customHeight="1" spans="1:4">
      <c r="A18" s="70" t="s">
        <v>640</v>
      </c>
      <c r="B18" s="70"/>
      <c r="C18" s="70"/>
      <c r="D18" s="70"/>
    </row>
    <row r="19" ht="23.45" customHeight="1" spans="1:4">
      <c r="A19" s="75" t="s">
        <v>641</v>
      </c>
      <c r="B19" s="70"/>
      <c r="C19" s="70"/>
      <c r="D19" s="70"/>
    </row>
    <row r="20" ht="23.45" customHeight="1" spans="1:4">
      <c r="A20" s="70" t="s">
        <v>642</v>
      </c>
      <c r="B20" s="70"/>
      <c r="C20" s="70"/>
      <c r="D20" s="70"/>
    </row>
    <row r="21" ht="23.45" customHeight="1" spans="1:4">
      <c r="A21" s="70" t="s">
        <v>643</v>
      </c>
      <c r="B21" s="70"/>
      <c r="C21" s="70"/>
      <c r="D21" s="70"/>
    </row>
    <row r="22" ht="23.45" customHeight="1" spans="1:4">
      <c r="A22" s="75" t="s">
        <v>91</v>
      </c>
      <c r="B22" s="70"/>
      <c r="C22" s="70"/>
      <c r="D22" s="70"/>
    </row>
    <row r="23" spans="1:4">
      <c r="A23" s="28" t="s">
        <v>644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fitToHeight="0" orientation="portrait"/>
  <headerFooter>
    <oddFooter>&amp;C附表1-16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D36"/>
  <sheetViews>
    <sheetView topLeftCell="A22" workbookViewId="0">
      <selection activeCell="C41" sqref="C41"/>
    </sheetView>
  </sheetViews>
  <sheetFormatPr defaultColWidth="9" defaultRowHeight="14.25" outlineLevelCol="3"/>
  <cols>
    <col min="1" max="1" width="43.375" customWidth="1"/>
    <col min="2" max="3" width="10.375" customWidth="1"/>
    <col min="4" max="4" width="13.375" customWidth="1"/>
    <col min="5" max="5" width="25.5" customWidth="1"/>
  </cols>
  <sheetData>
    <row r="1" spans="1:4">
      <c r="A1" s="61" t="s">
        <v>662</v>
      </c>
    </row>
    <row r="2" ht="26.45" customHeight="1" spans="1:4">
      <c r="A2" s="62" t="s">
        <v>663</v>
      </c>
      <c r="B2" s="63"/>
      <c r="C2" s="63"/>
      <c r="D2" s="63"/>
    </row>
    <row r="3" spans="1:4">
      <c r="A3" s="64"/>
      <c r="B3" s="65"/>
      <c r="C3" s="65"/>
      <c r="D3" s="66" t="s">
        <v>509</v>
      </c>
    </row>
    <row r="4" ht="34.15" customHeight="1" spans="1:4">
      <c r="A4" s="67" t="s">
        <v>426</v>
      </c>
      <c r="B4" s="67" t="s">
        <v>49</v>
      </c>
      <c r="C4" s="67" t="s">
        <v>50</v>
      </c>
      <c r="D4" s="67" t="s">
        <v>51</v>
      </c>
    </row>
    <row r="5" ht="18.6" customHeight="1" spans="1:4">
      <c r="A5" s="68" t="s">
        <v>647</v>
      </c>
      <c r="B5" s="69"/>
      <c r="C5" s="69"/>
      <c r="D5" s="69"/>
    </row>
    <row r="6" ht="18.6" customHeight="1" spans="1:4">
      <c r="A6" s="68" t="s">
        <v>664</v>
      </c>
      <c r="B6" s="70"/>
      <c r="C6" s="70"/>
      <c r="D6" s="70"/>
    </row>
    <row r="7" ht="18.6" customHeight="1" spans="1:4">
      <c r="A7" s="71" t="s">
        <v>665</v>
      </c>
      <c r="B7" s="70"/>
      <c r="C7" s="70"/>
      <c r="D7" s="70"/>
    </row>
    <row r="8" ht="18.6" customHeight="1" spans="1:4">
      <c r="A8" s="71" t="s">
        <v>666</v>
      </c>
      <c r="B8" s="70"/>
      <c r="C8" s="70"/>
      <c r="D8" s="70"/>
    </row>
    <row r="9" ht="18.6" customHeight="1" spans="1:4">
      <c r="A9" s="71" t="s">
        <v>667</v>
      </c>
      <c r="B9" s="70"/>
      <c r="C9" s="70"/>
      <c r="D9" s="70"/>
    </row>
    <row r="10" ht="18.6" customHeight="1" spans="1:4">
      <c r="A10" s="71" t="s">
        <v>668</v>
      </c>
      <c r="B10" s="70"/>
      <c r="C10" s="70"/>
      <c r="D10" s="70"/>
    </row>
    <row r="11" ht="18.6" customHeight="1" spans="1:4">
      <c r="A11" s="71" t="s">
        <v>669</v>
      </c>
      <c r="B11" s="70"/>
      <c r="C11" s="70"/>
      <c r="D11" s="70"/>
    </row>
    <row r="12" ht="18.6" customHeight="1" spans="1:4">
      <c r="A12" s="71" t="s">
        <v>670</v>
      </c>
      <c r="B12" s="70"/>
      <c r="C12" s="70"/>
      <c r="D12" s="70"/>
    </row>
    <row r="13" ht="18.6" customHeight="1" spans="1:4">
      <c r="A13" s="71" t="s">
        <v>671</v>
      </c>
      <c r="B13" s="70"/>
      <c r="C13" s="70"/>
      <c r="D13" s="70"/>
    </row>
    <row r="14" ht="18.6" customHeight="1" spans="1:4">
      <c r="A14" s="71" t="s">
        <v>672</v>
      </c>
      <c r="B14" s="70"/>
      <c r="C14" s="70"/>
      <c r="D14" s="70"/>
    </row>
    <row r="15" ht="18.6" customHeight="1" spans="1:4">
      <c r="A15" s="68" t="s">
        <v>648</v>
      </c>
      <c r="B15" s="72"/>
      <c r="C15" s="72"/>
      <c r="D15" s="72"/>
    </row>
    <row r="16" ht="18.6" customHeight="1" spans="1:4">
      <c r="A16" s="73" t="s">
        <v>673</v>
      </c>
      <c r="B16" s="74"/>
      <c r="C16" s="74"/>
      <c r="D16" s="74"/>
    </row>
    <row r="17" ht="18.6" customHeight="1" spans="1:4">
      <c r="A17" s="71" t="s">
        <v>674</v>
      </c>
      <c r="B17" s="74"/>
      <c r="C17" s="74"/>
      <c r="D17" s="74"/>
    </row>
    <row r="18" ht="18.6" customHeight="1" spans="1:4">
      <c r="A18" s="71" t="s">
        <v>675</v>
      </c>
      <c r="B18" s="74"/>
      <c r="C18" s="74"/>
      <c r="D18" s="74"/>
    </row>
    <row r="19" ht="18.6" customHeight="1" spans="1:4">
      <c r="A19" s="71" t="s">
        <v>676</v>
      </c>
      <c r="B19" s="74"/>
      <c r="C19" s="74"/>
      <c r="D19" s="74"/>
    </row>
    <row r="20" ht="18.6" customHeight="1" spans="1:4">
      <c r="A20" s="71" t="s">
        <v>677</v>
      </c>
      <c r="B20" s="74"/>
      <c r="C20" s="74"/>
      <c r="D20" s="74"/>
    </row>
    <row r="21" ht="18.6" customHeight="1" spans="1:4">
      <c r="A21" s="71" t="s">
        <v>678</v>
      </c>
      <c r="B21" s="74"/>
      <c r="C21" s="74"/>
      <c r="D21" s="74"/>
    </row>
    <row r="22" ht="18.6" customHeight="1" spans="1:4">
      <c r="A22" s="71" t="s">
        <v>679</v>
      </c>
      <c r="B22" s="74"/>
      <c r="C22" s="74"/>
      <c r="D22" s="74"/>
    </row>
    <row r="23" ht="18.6" customHeight="1" spans="1:4">
      <c r="A23" s="71" t="s">
        <v>680</v>
      </c>
      <c r="B23" s="74"/>
      <c r="C23" s="74"/>
      <c r="D23" s="74"/>
    </row>
    <row r="24" ht="18.6" customHeight="1" spans="1:4">
      <c r="A24" s="68" t="s">
        <v>649</v>
      </c>
      <c r="B24" s="72"/>
      <c r="C24" s="72"/>
      <c r="D24" s="72"/>
    </row>
    <row r="25" ht="18.6" customHeight="1" spans="1:4">
      <c r="A25" s="68" t="s">
        <v>681</v>
      </c>
      <c r="B25" s="74"/>
      <c r="C25" s="74"/>
      <c r="D25" s="74"/>
    </row>
    <row r="26" ht="18.6" customHeight="1" spans="1:4">
      <c r="A26" s="68" t="s">
        <v>650</v>
      </c>
      <c r="B26" s="72"/>
      <c r="C26" s="72"/>
      <c r="D26" s="72"/>
    </row>
    <row r="27" ht="18.6" customHeight="1" spans="1:4">
      <c r="A27" s="68" t="s">
        <v>682</v>
      </c>
      <c r="B27" s="74"/>
      <c r="C27" s="74"/>
      <c r="D27" s="74"/>
    </row>
    <row r="28" ht="18.6" customHeight="1" spans="1:4">
      <c r="A28" s="68" t="s">
        <v>683</v>
      </c>
      <c r="B28" s="74"/>
      <c r="C28" s="74"/>
      <c r="D28" s="74"/>
    </row>
    <row r="29" ht="18.6" customHeight="1" spans="1:4">
      <c r="A29" s="68" t="s">
        <v>684</v>
      </c>
      <c r="B29" s="74"/>
      <c r="C29" s="74"/>
      <c r="D29" s="74"/>
    </row>
    <row r="30" ht="18.6" customHeight="1" spans="1:4">
      <c r="A30" s="68" t="s">
        <v>651</v>
      </c>
      <c r="B30" s="72"/>
      <c r="C30" s="72"/>
      <c r="D30" s="72"/>
    </row>
    <row r="31" ht="18.6" customHeight="1" spans="1:4">
      <c r="A31" s="68" t="s">
        <v>685</v>
      </c>
      <c r="B31" s="74"/>
      <c r="C31" s="74"/>
      <c r="D31" s="74"/>
    </row>
    <row r="32" ht="18.6" customHeight="1" spans="1:4">
      <c r="A32" s="75" t="s">
        <v>119</v>
      </c>
      <c r="B32" s="74"/>
      <c r="C32" s="74"/>
      <c r="D32" s="74"/>
    </row>
    <row r="33" ht="18.6" customHeight="1" spans="1:4">
      <c r="A33" s="76" t="s">
        <v>652</v>
      </c>
      <c r="B33" s="74"/>
      <c r="C33" s="74"/>
      <c r="D33" s="74"/>
    </row>
    <row r="34" ht="18.6" customHeight="1" spans="1:4">
      <c r="A34" s="70" t="s">
        <v>653</v>
      </c>
      <c r="B34" s="74"/>
      <c r="C34" s="74"/>
      <c r="D34" s="74"/>
    </row>
    <row r="35" ht="18.6" customHeight="1" spans="1:4">
      <c r="A35" s="75" t="s">
        <v>686</v>
      </c>
      <c r="B35" s="74"/>
      <c r="C35" s="74"/>
      <c r="D35" s="74"/>
    </row>
    <row r="36" spans="1:4">
      <c r="A36" s="28" t="s">
        <v>644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fitToHeight="0" orientation="portrait"/>
  <headerFooter>
    <oddFooter>&amp;C附表1-17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F17"/>
  <sheetViews>
    <sheetView workbookViewId="0">
      <selection activeCell="A17" sqref="A17"/>
    </sheetView>
  </sheetViews>
  <sheetFormatPr defaultColWidth="8.125" defaultRowHeight="14.25" outlineLevelCol="5"/>
  <cols>
    <col min="1" max="1" width="35.125" style="6" customWidth="1"/>
    <col min="2" max="2" width="16.5" style="6" customWidth="1"/>
    <col min="3" max="3" width="16.375" style="6" customWidth="1"/>
    <col min="4" max="4" width="13.75" style="35" customWidth="1"/>
    <col min="5" max="5" width="10.5" style="6" customWidth="1"/>
    <col min="6" max="6" width="9.125" style="6" customWidth="1"/>
    <col min="7" max="13" width="8.125" style="6"/>
    <col min="14" max="14" width="11.5" style="6" customWidth="1"/>
    <col min="15" max="16384" width="8.125" style="6"/>
  </cols>
  <sheetData>
    <row r="1" spans="1:6">
      <c r="A1" s="6" t="s">
        <v>687</v>
      </c>
    </row>
    <row r="2" ht="24" spans="1:6">
      <c r="A2" s="36" t="s">
        <v>688</v>
      </c>
      <c r="B2" s="36"/>
      <c r="C2" s="36"/>
      <c r="D2" s="36"/>
    </row>
    <row r="3" spans="1:6">
      <c r="A3" s="37"/>
      <c r="B3" s="5"/>
      <c r="D3" s="7" t="s">
        <v>509</v>
      </c>
    </row>
    <row r="4" s="32" customFormat="1" ht="33.6" customHeight="1" spans="1:6">
      <c r="A4" s="53" t="s">
        <v>426</v>
      </c>
      <c r="B4" s="9" t="s">
        <v>49</v>
      </c>
      <c r="C4" s="9" t="s">
        <v>50</v>
      </c>
      <c r="D4" s="10" t="s">
        <v>51</v>
      </c>
    </row>
    <row r="5" ht="22.35" customHeight="1" spans="1:6">
      <c r="A5" s="39" t="s">
        <v>689</v>
      </c>
      <c r="B5" s="41"/>
      <c r="C5" s="41"/>
      <c r="D5" s="42"/>
    </row>
    <row r="6" ht="22.35" customHeight="1" spans="1:6">
      <c r="A6" s="39" t="s">
        <v>690</v>
      </c>
      <c r="B6" s="54"/>
      <c r="C6" s="45"/>
      <c r="D6" s="42"/>
    </row>
    <row r="7" ht="30" customHeight="1" spans="1:6">
      <c r="A7" s="39" t="s">
        <v>691</v>
      </c>
      <c r="B7" s="55"/>
      <c r="C7" s="56"/>
      <c r="D7" s="57"/>
    </row>
    <row r="8" ht="22.35" customHeight="1" spans="1:6">
      <c r="A8" s="39" t="s">
        <v>692</v>
      </c>
      <c r="B8" s="56"/>
      <c r="C8" s="56"/>
      <c r="D8" s="57"/>
    </row>
    <row r="9" ht="22.35" customHeight="1" spans="1:6">
      <c r="A9" s="39" t="s">
        <v>693</v>
      </c>
      <c r="B9" s="56"/>
      <c r="C9" s="56"/>
      <c r="D9" s="57"/>
      <c r="F9" s="58"/>
    </row>
    <row r="10" ht="33.75" customHeight="1" spans="1:6">
      <c r="A10" s="20" t="s">
        <v>694</v>
      </c>
      <c r="B10" s="56"/>
      <c r="C10" s="56"/>
      <c r="D10" s="57"/>
    </row>
    <row r="11" ht="27" customHeight="1" spans="1:6">
      <c r="A11" s="22" t="s">
        <v>695</v>
      </c>
      <c r="B11" s="56"/>
      <c r="C11" s="56"/>
      <c r="D11" s="57"/>
    </row>
    <row r="12" ht="36" customHeight="1" spans="1:6">
      <c r="A12" s="20" t="s">
        <v>696</v>
      </c>
      <c r="B12" s="56"/>
      <c r="C12" s="56"/>
      <c r="D12" s="57"/>
    </row>
    <row r="13" ht="22.35" customHeight="1" spans="1:6">
      <c r="A13" s="39" t="s">
        <v>697</v>
      </c>
      <c r="B13" s="56"/>
      <c r="C13" s="56"/>
      <c r="D13" s="57"/>
    </row>
    <row r="14" ht="22.35" customHeight="1" spans="1:6">
      <c r="A14" s="39" t="s">
        <v>698</v>
      </c>
      <c r="B14" s="56"/>
      <c r="C14" s="56"/>
      <c r="D14" s="57"/>
    </row>
    <row r="15" ht="22.35" customHeight="1" spans="1:6">
      <c r="A15" s="39" t="s">
        <v>699</v>
      </c>
      <c r="B15" s="56"/>
      <c r="C15" s="56"/>
      <c r="D15" s="57"/>
    </row>
    <row r="16" ht="22.35" customHeight="1" spans="1:6">
      <c r="A16" s="59" t="s">
        <v>700</v>
      </c>
      <c r="B16" s="56"/>
      <c r="C16" s="56"/>
      <c r="D16" s="57"/>
    </row>
    <row r="17" spans="1:4">
      <c r="A17" s="28" t="s">
        <v>701</v>
      </c>
      <c r="B17" s="33"/>
      <c r="C17" s="33"/>
      <c r="D17" s="60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6">
    <cfRule type="cellIs" dxfId="1" priority="2" stopIfTrue="1" operator="lessThan">
      <formula>0</formula>
    </cfRule>
  </conditionalFormatting>
  <pageMargins left="0.708661417322835" right="0.708661417322835" top="0.748031496062992" bottom="0.748031496062992" header="0.31496062992126" footer="0.31496062992126"/>
  <pageSetup paperSize="9" fitToHeight="0" orientation="portrait"/>
  <headerFooter>
    <oddFooter>&amp;C附表1-18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D51"/>
  <sheetViews>
    <sheetView workbookViewId="0">
      <pane ySplit="6" topLeftCell="A19" activePane="bottomLeft" state="frozen"/>
      <selection/>
      <selection pane="bottomLeft" activeCell="F33" sqref="F33"/>
    </sheetView>
  </sheetViews>
  <sheetFormatPr defaultColWidth="9" defaultRowHeight="14.25" outlineLevelCol="3"/>
  <cols>
    <col min="1" max="1" width="44.625" customWidth="1"/>
    <col min="2" max="3" width="12.125" style="451" customWidth="1"/>
    <col min="4" max="4" width="15.125" customWidth="1"/>
    <col min="6" max="6" width="17.5" customWidth="1"/>
  </cols>
  <sheetData>
    <row r="1" spans="1:4">
      <c r="A1" s="452"/>
      <c r="B1" s="452"/>
      <c r="C1" s="452"/>
      <c r="D1" s="452"/>
    </row>
    <row r="2" ht="18" customHeight="1" spans="1:4">
      <c r="A2" s="197" t="s">
        <v>45</v>
      </c>
      <c r="B2" s="453"/>
    </row>
    <row r="3" ht="24" spans="1:4">
      <c r="A3" s="454" t="s">
        <v>46</v>
      </c>
      <c r="B3" s="454"/>
      <c r="C3" s="454"/>
      <c r="D3" s="454"/>
    </row>
    <row r="4" spans="1:4">
      <c r="A4" s="200"/>
      <c r="B4" s="453"/>
      <c r="D4" s="181" t="s">
        <v>47</v>
      </c>
    </row>
    <row r="5" ht="37.35" customHeight="1" spans="1:4">
      <c r="A5" s="455" t="s">
        <v>48</v>
      </c>
      <c r="B5" s="111" t="s">
        <v>49</v>
      </c>
      <c r="C5" s="112" t="s">
        <v>50</v>
      </c>
      <c r="D5" s="112" t="s">
        <v>51</v>
      </c>
    </row>
    <row r="6" ht="15.6" customHeight="1" spans="1:4">
      <c r="A6" s="456" t="s">
        <v>52</v>
      </c>
      <c r="B6" s="457">
        <v>41272</v>
      </c>
      <c r="C6" s="456">
        <f>C7+C8+C9+C11+C12+C13+C14+C15+C16+C17+C18+C19+C20+C21+C22</f>
        <v>37853</v>
      </c>
      <c r="D6" s="458">
        <f>ROUND(B6/C6*100,1)</f>
        <v>109</v>
      </c>
    </row>
    <row r="7" ht="15.6" customHeight="1" spans="1:4">
      <c r="A7" s="459" t="s">
        <v>53</v>
      </c>
      <c r="B7" s="113">
        <v>21900</v>
      </c>
      <c r="C7" s="460">
        <v>17295</v>
      </c>
      <c r="D7" s="461">
        <f>ROUND(B7/C7*100,1)</f>
        <v>126.6</v>
      </c>
    </row>
    <row r="8" ht="15.6" customHeight="1" spans="1:4">
      <c r="A8" s="459" t="s">
        <v>54</v>
      </c>
      <c r="B8" s="113"/>
      <c r="C8" s="460">
        <v>2719</v>
      </c>
      <c r="D8" s="461">
        <f t="shared" ref="D8:D45" si="0">ROUND(B8/C8*100,1)</f>
        <v>0</v>
      </c>
    </row>
    <row r="9" ht="15.6" customHeight="1" spans="1:4">
      <c r="A9" s="459" t="s">
        <v>55</v>
      </c>
      <c r="B9" s="462">
        <v>8960</v>
      </c>
      <c r="C9" s="460">
        <v>8073</v>
      </c>
      <c r="D9" s="461">
        <f t="shared" si="0"/>
        <v>111</v>
      </c>
    </row>
    <row r="10" ht="15.6" customHeight="1" spans="1:4">
      <c r="A10" s="459" t="s">
        <v>56</v>
      </c>
      <c r="B10" s="113"/>
      <c r="D10" s="461"/>
    </row>
    <row r="11" ht="15.6" customHeight="1" spans="1:4">
      <c r="A11" s="459" t="s">
        <v>57</v>
      </c>
      <c r="B11" s="113">
        <v>1443</v>
      </c>
      <c r="C11" s="460">
        <v>1317</v>
      </c>
      <c r="D11" s="461">
        <f>ROUND(B11/C11*100,1)</f>
        <v>109.6</v>
      </c>
    </row>
    <row r="12" ht="15.6" customHeight="1" spans="1:4">
      <c r="A12" s="459" t="s">
        <v>58</v>
      </c>
      <c r="B12" s="113">
        <v>169</v>
      </c>
      <c r="C12" s="460">
        <v>175</v>
      </c>
      <c r="D12" s="461">
        <f t="shared" si="0"/>
        <v>96.6</v>
      </c>
    </row>
    <row r="13" ht="15.6" customHeight="1" spans="1:4">
      <c r="A13" s="459" t="s">
        <v>59</v>
      </c>
      <c r="B13" s="113">
        <v>2816</v>
      </c>
      <c r="C13" s="460">
        <v>2732</v>
      </c>
      <c r="D13" s="461">
        <f t="shared" si="0"/>
        <v>103.1</v>
      </c>
    </row>
    <row r="14" ht="15.6" customHeight="1" spans="1:4">
      <c r="A14" s="459" t="s">
        <v>60</v>
      </c>
      <c r="B14" s="113">
        <v>2928</v>
      </c>
      <c r="C14" s="460">
        <v>1414</v>
      </c>
      <c r="D14" s="461">
        <f t="shared" si="0"/>
        <v>207.1</v>
      </c>
    </row>
    <row r="15" ht="15.6" customHeight="1" spans="1:4">
      <c r="A15" s="459" t="s">
        <v>61</v>
      </c>
      <c r="B15" s="113">
        <v>870</v>
      </c>
      <c r="C15" s="460">
        <v>623</v>
      </c>
      <c r="D15" s="461">
        <f t="shared" si="0"/>
        <v>139.6</v>
      </c>
    </row>
    <row r="16" ht="15.6" customHeight="1" spans="1:4">
      <c r="A16" s="459" t="s">
        <v>62</v>
      </c>
      <c r="B16" s="113">
        <v>530</v>
      </c>
      <c r="C16" s="460">
        <v>1562</v>
      </c>
      <c r="D16" s="461">
        <f t="shared" si="0"/>
        <v>33.9</v>
      </c>
    </row>
    <row r="17" ht="15.6" customHeight="1" spans="1:4">
      <c r="A17" s="459" t="s">
        <v>63</v>
      </c>
      <c r="B17" s="113">
        <v>600</v>
      </c>
      <c r="C17" s="460">
        <v>1149</v>
      </c>
      <c r="D17" s="461">
        <f t="shared" si="0"/>
        <v>52.2</v>
      </c>
    </row>
    <row r="18" ht="15.6" customHeight="1" spans="1:4">
      <c r="A18" s="459" t="s">
        <v>64</v>
      </c>
      <c r="B18" s="113">
        <v>40</v>
      </c>
      <c r="C18" s="460">
        <v>74</v>
      </c>
      <c r="D18" s="461">
        <f t="shared" si="0"/>
        <v>54.1</v>
      </c>
    </row>
    <row r="19" ht="15.6" customHeight="1" spans="1:4">
      <c r="A19" s="459" t="s">
        <v>65</v>
      </c>
      <c r="B19" s="113">
        <v>500</v>
      </c>
      <c r="C19" s="460">
        <v>230</v>
      </c>
      <c r="D19" s="461">
        <f t="shared" si="0"/>
        <v>217.4</v>
      </c>
    </row>
    <row r="20" customHeight="1" spans="1:4">
      <c r="A20" s="459" t="s">
        <v>66</v>
      </c>
      <c r="B20" s="113">
        <v>517</v>
      </c>
      <c r="C20" s="460">
        <v>490</v>
      </c>
      <c r="D20" s="461">
        <f t="shared" si="0"/>
        <v>105.5</v>
      </c>
    </row>
    <row r="21" ht="15.6" customHeight="1" spans="1:4">
      <c r="A21" s="459" t="s">
        <v>67</v>
      </c>
      <c r="B21" s="113"/>
      <c r="C21" s="460"/>
      <c r="D21" s="461"/>
    </row>
    <row r="22" ht="15.6" customHeight="1" spans="1:4">
      <c r="A22" s="459" t="s">
        <v>68</v>
      </c>
      <c r="B22" s="113"/>
      <c r="C22" s="460"/>
      <c r="D22" s="461"/>
    </row>
    <row r="23" ht="15.6" customHeight="1" spans="1:4">
      <c r="A23" s="456" t="s">
        <v>69</v>
      </c>
      <c r="B23" s="457">
        <f>SUM(B24:B31)</f>
        <v>10858</v>
      </c>
      <c r="C23" s="457">
        <f>SUM(C24:C31)</f>
        <v>9536</v>
      </c>
      <c r="D23" s="458">
        <f t="shared" si="0"/>
        <v>113.9</v>
      </c>
    </row>
    <row r="24" ht="15.6" customHeight="1" spans="1:4">
      <c r="A24" s="459" t="s">
        <v>70</v>
      </c>
      <c r="B24" s="113">
        <v>3350</v>
      </c>
      <c r="C24" s="460">
        <v>3215</v>
      </c>
      <c r="D24" s="461">
        <f t="shared" si="0"/>
        <v>104.2</v>
      </c>
    </row>
    <row r="25" ht="15.6" customHeight="1" spans="1:4">
      <c r="A25" s="459" t="s">
        <v>71</v>
      </c>
      <c r="B25" s="113">
        <v>6528</v>
      </c>
      <c r="C25" s="460">
        <v>6175</v>
      </c>
      <c r="D25" s="461">
        <f t="shared" si="0"/>
        <v>105.7</v>
      </c>
    </row>
    <row r="26" ht="15.6" customHeight="1" spans="1:4">
      <c r="A26" s="459" t="s">
        <v>72</v>
      </c>
      <c r="B26" s="113">
        <v>30</v>
      </c>
      <c r="C26" s="460">
        <v>22</v>
      </c>
      <c r="D26" s="461">
        <f t="shared" si="0"/>
        <v>136.4</v>
      </c>
    </row>
    <row r="27" ht="15.6" customHeight="1" spans="1:4">
      <c r="A27" s="459" t="s">
        <v>73</v>
      </c>
      <c r="B27" s="113">
        <v>800</v>
      </c>
      <c r="C27" s="460"/>
      <c r="D27" s="461" t="e">
        <f t="shared" si="0"/>
        <v>#DIV/0!</v>
      </c>
    </row>
    <row r="28" ht="15.6" customHeight="1" spans="1:4">
      <c r="A28" s="459" t="s">
        <v>74</v>
      </c>
      <c r="B28" s="113">
        <v>150</v>
      </c>
      <c r="C28" s="460">
        <v>124</v>
      </c>
      <c r="D28" s="461">
        <f t="shared" si="0"/>
        <v>121</v>
      </c>
    </row>
    <row r="29" ht="15.6" customHeight="1" spans="1:4">
      <c r="A29" s="459" t="s">
        <v>75</v>
      </c>
      <c r="B29" s="113"/>
      <c r="C29" s="460"/>
      <c r="D29" s="461"/>
    </row>
    <row r="30" ht="15.6" customHeight="1" spans="1:4">
      <c r="A30" s="459" t="s">
        <v>76</v>
      </c>
      <c r="B30" s="113"/>
      <c r="C30" s="460"/>
      <c r="D30" s="461"/>
    </row>
    <row r="31" ht="15.6" customHeight="1" spans="1:4">
      <c r="A31" s="459" t="s">
        <v>77</v>
      </c>
      <c r="B31" s="113"/>
      <c r="C31" s="460"/>
      <c r="D31" s="461"/>
    </row>
    <row r="32" ht="15.6" customHeight="1" spans="1:4">
      <c r="A32" s="463" t="s">
        <v>78</v>
      </c>
      <c r="B32" s="457">
        <f>B6+B23</f>
        <v>52130</v>
      </c>
      <c r="C32" s="457">
        <f>C6+C23</f>
        <v>47389</v>
      </c>
      <c r="D32" s="458">
        <f t="shared" si="0"/>
        <v>110</v>
      </c>
    </row>
    <row r="33" ht="15.6" customHeight="1" spans="1:4">
      <c r="A33" s="464" t="s">
        <v>79</v>
      </c>
      <c r="B33" s="113"/>
      <c r="C33" s="460"/>
      <c r="D33" s="461"/>
    </row>
    <row r="34" ht="15.6" customHeight="1" spans="1:4">
      <c r="A34" s="464" t="s">
        <v>80</v>
      </c>
      <c r="B34" s="465">
        <f>B35+B39+B40+B41+B42+B43+B44</f>
        <v>0</v>
      </c>
      <c r="C34" s="465">
        <f>C35+C39+C40+C41+C42+C43+C44</f>
        <v>128676</v>
      </c>
      <c r="D34" s="461">
        <f t="shared" si="0"/>
        <v>0</v>
      </c>
    </row>
    <row r="35" ht="15.6" customHeight="1" spans="1:4">
      <c r="A35" s="466" t="s">
        <v>81</v>
      </c>
      <c r="B35" s="113"/>
      <c r="C35" s="467">
        <v>34966</v>
      </c>
      <c r="D35" s="461">
        <f t="shared" si="0"/>
        <v>0</v>
      </c>
    </row>
    <row r="36" ht="15.6" customHeight="1" spans="1:4">
      <c r="A36" s="468" t="s">
        <v>82</v>
      </c>
      <c r="B36" s="113"/>
      <c r="C36" s="467">
        <v>28</v>
      </c>
      <c r="D36" s="461">
        <f t="shared" si="0"/>
        <v>0</v>
      </c>
    </row>
    <row r="37" ht="15.6" customHeight="1" spans="1:4">
      <c r="A37" s="468" t="s">
        <v>83</v>
      </c>
      <c r="B37" s="113"/>
      <c r="C37" s="467">
        <v>24774</v>
      </c>
      <c r="D37" s="461">
        <f t="shared" si="0"/>
        <v>0</v>
      </c>
    </row>
    <row r="38" ht="15.6" customHeight="1" spans="1:4">
      <c r="A38" s="468" t="s">
        <v>84</v>
      </c>
      <c r="B38" s="113"/>
      <c r="C38" s="467">
        <v>10164</v>
      </c>
      <c r="D38" s="461">
        <f t="shared" si="0"/>
        <v>0</v>
      </c>
    </row>
    <row r="39" ht="15.6" customHeight="1" spans="1:4">
      <c r="A39" s="469" t="s">
        <v>85</v>
      </c>
      <c r="B39" s="113"/>
      <c r="C39" s="467"/>
      <c r="D39" s="461"/>
    </row>
    <row r="40" ht="15.6" customHeight="1" spans="1:4">
      <c r="A40" s="470" t="s">
        <v>86</v>
      </c>
      <c r="B40" s="113"/>
      <c r="C40" s="467">
        <v>1355</v>
      </c>
      <c r="D40" s="461">
        <f t="shared" si="0"/>
        <v>0</v>
      </c>
    </row>
    <row r="41" ht="15.6" customHeight="1" spans="1:4">
      <c r="A41" s="466" t="s">
        <v>87</v>
      </c>
      <c r="B41" s="113"/>
      <c r="C41" s="467">
        <v>681</v>
      </c>
      <c r="D41" s="461">
        <f t="shared" si="0"/>
        <v>0</v>
      </c>
    </row>
    <row r="42" ht="15.6" customHeight="1" spans="1:4">
      <c r="A42" s="470" t="s">
        <v>88</v>
      </c>
      <c r="B42" s="113"/>
      <c r="C42" s="467">
        <v>424</v>
      </c>
      <c r="D42" s="461">
        <f t="shared" si="0"/>
        <v>0</v>
      </c>
    </row>
    <row r="43" ht="15.6" customHeight="1" spans="1:4">
      <c r="A43" s="471" t="s">
        <v>89</v>
      </c>
      <c r="B43" s="113"/>
      <c r="C43" s="467">
        <v>91250</v>
      </c>
      <c r="D43" s="461">
        <f t="shared" si="0"/>
        <v>0</v>
      </c>
    </row>
    <row r="44" ht="15.6" customHeight="1" spans="1:4">
      <c r="A44" s="470" t="s">
        <v>90</v>
      </c>
      <c r="B44" s="113"/>
      <c r="C44" s="467">
        <v>0</v>
      </c>
      <c r="D44" s="461"/>
    </row>
    <row r="45" ht="15.6" customHeight="1" spans="1:4">
      <c r="A45" s="463" t="s">
        <v>91</v>
      </c>
      <c r="B45" s="465">
        <f>B32+B33+B34</f>
        <v>52130</v>
      </c>
      <c r="C45" s="465">
        <f>C32+C33+C34</f>
        <v>176065</v>
      </c>
      <c r="D45" s="458">
        <f t="shared" si="0"/>
        <v>29.6</v>
      </c>
    </row>
    <row r="46" spans="1:4">
      <c r="A46" s="472"/>
      <c r="B46" s="453"/>
    </row>
    <row r="47" spans="1:4">
      <c r="A47" s="472"/>
      <c r="B47" s="453"/>
    </row>
    <row r="48" spans="1:4">
      <c r="A48" s="472"/>
      <c r="B48" s="453"/>
    </row>
    <row r="49" spans="1:2">
      <c r="A49" s="473"/>
      <c r="B49" s="453"/>
    </row>
    <row r="50" spans="1:2">
      <c r="A50" s="473"/>
      <c r="B50" s="453"/>
    </row>
    <row r="51" spans="1:2">
      <c r="A51" s="473"/>
      <c r="B51" s="453"/>
    </row>
  </sheetData>
  <mergeCells count="2">
    <mergeCell ref="A1:D1"/>
    <mergeCell ref="A3:D3"/>
  </mergeCells>
  <printOptions horizontalCentered="1"/>
  <pageMargins left="0.708661417322835" right="0.708661417322835" top="0.748031496062992" bottom="0.748031496062992" header="0.31496062992126" footer="0.31496062992126"/>
  <pageSetup paperSize="9" scale="97" fitToHeight="0" orientation="portrait"/>
  <headerFooter>
    <oddFooter>&amp;C附表1-1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F17"/>
  <sheetViews>
    <sheetView topLeftCell="A4" workbookViewId="0">
      <selection activeCell="A23" sqref="A23"/>
    </sheetView>
  </sheetViews>
  <sheetFormatPr defaultColWidth="8.125" defaultRowHeight="14.25" outlineLevelCol="5"/>
  <cols>
    <col min="1" max="1" width="37.125" style="6" customWidth="1"/>
    <col min="2" max="3" width="11" style="6" customWidth="1"/>
    <col min="4" max="4" width="13.625" style="35" customWidth="1"/>
    <col min="5" max="5" width="10.5" style="6" customWidth="1"/>
    <col min="6" max="6" width="9.125" style="6" customWidth="1"/>
    <col min="7" max="13" width="8.125" style="6"/>
    <col min="14" max="14" width="11.5" style="6" customWidth="1"/>
    <col min="15" max="16384" width="8.125" style="6"/>
  </cols>
  <sheetData>
    <row r="1" ht="19.9" customHeight="1" spans="1:6">
      <c r="A1" s="6" t="s">
        <v>702</v>
      </c>
    </row>
    <row r="2" ht="24" spans="1:6">
      <c r="A2" s="36" t="s">
        <v>703</v>
      </c>
      <c r="B2" s="36"/>
      <c r="C2" s="36"/>
      <c r="D2" s="36"/>
    </row>
    <row r="3" spans="1:6">
      <c r="A3" s="37"/>
      <c r="B3" s="5"/>
      <c r="D3" s="7" t="s">
        <v>509</v>
      </c>
    </row>
    <row r="4" s="32" customFormat="1" ht="34.9" customHeight="1" spans="1:6">
      <c r="A4" s="38" t="s">
        <v>426</v>
      </c>
      <c r="B4" s="9" t="s">
        <v>49</v>
      </c>
      <c r="C4" s="9" t="s">
        <v>50</v>
      </c>
      <c r="D4" s="10" t="s">
        <v>51</v>
      </c>
    </row>
    <row r="5" s="33" customFormat="1" ht="29.1" customHeight="1" spans="1:6">
      <c r="A5" s="39" t="s">
        <v>704</v>
      </c>
      <c r="B5" s="40"/>
      <c r="C5" s="41"/>
      <c r="D5" s="42"/>
    </row>
    <row r="6" s="33" customFormat="1" ht="29.1" customHeight="1" spans="1:6">
      <c r="A6" s="39" t="s">
        <v>705</v>
      </c>
      <c r="B6" s="40"/>
      <c r="C6" s="41"/>
      <c r="D6" s="42"/>
    </row>
    <row r="7" s="33" customFormat="1" ht="29.1" customHeight="1" spans="1:6">
      <c r="A7" s="39" t="s">
        <v>706</v>
      </c>
      <c r="B7" s="43"/>
      <c r="C7" s="41"/>
      <c r="D7" s="42"/>
    </row>
    <row r="8" s="33" customFormat="1" ht="29.1" customHeight="1" spans="1:6">
      <c r="A8" s="39" t="s">
        <v>707</v>
      </c>
      <c r="B8" s="40"/>
      <c r="C8" s="41"/>
      <c r="D8" s="42"/>
    </row>
    <row r="9" s="33" customFormat="1" ht="29.1" customHeight="1" spans="1:6">
      <c r="A9" s="39" t="s">
        <v>708</v>
      </c>
      <c r="B9" s="40"/>
      <c r="C9" s="41"/>
      <c r="D9" s="42"/>
      <c r="F9" s="44"/>
    </row>
    <row r="10" s="33" customFormat="1" ht="29.1" customHeight="1" spans="1:6">
      <c r="A10" s="20" t="s">
        <v>709</v>
      </c>
      <c r="B10" s="40"/>
      <c r="C10" s="41"/>
      <c r="D10" s="42"/>
    </row>
    <row r="11" s="33" customFormat="1" ht="29.1" customHeight="1" spans="1:6">
      <c r="A11" s="22" t="s">
        <v>710</v>
      </c>
      <c r="B11" s="40"/>
      <c r="C11" s="41"/>
      <c r="D11" s="42"/>
    </row>
    <row r="12" s="33" customFormat="1" ht="29.1" customHeight="1" spans="1:6">
      <c r="A12" s="20" t="s">
        <v>711</v>
      </c>
      <c r="B12" s="41"/>
      <c r="C12" s="45"/>
      <c r="D12" s="42"/>
    </row>
    <row r="13" s="34" customFormat="1" ht="29.1" customHeight="1" spans="1:6">
      <c r="A13" s="39" t="s">
        <v>712</v>
      </c>
      <c r="B13" s="46"/>
      <c r="C13" s="47"/>
      <c r="D13" s="48"/>
    </row>
    <row r="14" s="33" customFormat="1" ht="29.1" customHeight="1" spans="1:6">
      <c r="A14" s="39" t="s">
        <v>713</v>
      </c>
      <c r="B14" s="49"/>
      <c r="C14" s="49"/>
      <c r="D14" s="49"/>
    </row>
    <row r="15" s="33" customFormat="1" ht="29.1" customHeight="1" spans="1:6">
      <c r="A15" s="39" t="s">
        <v>714</v>
      </c>
      <c r="B15" s="50"/>
      <c r="C15" s="51"/>
      <c r="D15" s="42"/>
    </row>
    <row r="16" s="34" customFormat="1" ht="29.1" customHeight="1" spans="1:6">
      <c r="A16" s="52" t="s">
        <v>506</v>
      </c>
      <c r="B16" s="49"/>
      <c r="C16" s="49"/>
      <c r="D16" s="48"/>
    </row>
    <row r="17" spans="1:1">
      <c r="A17" s="28" t="s">
        <v>701</v>
      </c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3 D15:D16">
    <cfRule type="cellIs" dxfId="1" priority="4" stopIfTrue="1" operator="lessThan">
      <formula>0</formula>
    </cfRule>
  </conditionalFormatting>
  <printOptions horizontalCentered="1"/>
  <pageMargins left="0.708661417322835" right="0.708661417322835" top="0.748031496062992" bottom="0.748031496062992" header="0.31496062992126" footer="0.31496062992126"/>
  <pageSetup paperSize="9" fitToHeight="0" orientation="portrait"/>
  <headerFooter>
    <oddFooter>&amp;C附表1-19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D66"/>
  <sheetViews>
    <sheetView topLeftCell="A52" workbookViewId="0">
      <selection activeCell="A66" sqref="A66"/>
    </sheetView>
  </sheetViews>
  <sheetFormatPr defaultColWidth="9" defaultRowHeight="14.25" outlineLevelCol="3"/>
  <cols>
    <col min="1" max="1" width="37.375" style="1" customWidth="1"/>
    <col min="2" max="2" width="21.625" style="2" customWidth="1"/>
    <col min="3" max="3" width="21.125" style="1" customWidth="1"/>
    <col min="4" max="4" width="13.875" style="1" customWidth="1"/>
    <col min="5" max="16384" width="9" style="1"/>
  </cols>
  <sheetData>
    <row r="1" ht="19.35" customHeight="1" spans="1:4">
      <c r="A1" s="1" t="s">
        <v>715</v>
      </c>
    </row>
    <row r="2" ht="26.45" customHeight="1" spans="1:4">
      <c r="A2" s="3" t="s">
        <v>716</v>
      </c>
      <c r="B2" s="3"/>
      <c r="C2" s="3"/>
      <c r="D2" s="3"/>
    </row>
    <row r="3" ht="17.45" customHeight="1" spans="1:4">
      <c r="A3" s="4"/>
      <c r="B3" s="5"/>
      <c r="C3" s="6"/>
      <c r="D3" s="7" t="s">
        <v>509</v>
      </c>
    </row>
    <row r="4" ht="37.5" customHeight="1" spans="1:4">
      <c r="A4" s="8" t="s">
        <v>717</v>
      </c>
      <c r="B4" s="9" t="s">
        <v>49</v>
      </c>
      <c r="C4" s="9" t="s">
        <v>50</v>
      </c>
      <c r="D4" s="10" t="s">
        <v>51</v>
      </c>
    </row>
    <row r="5" ht="20.45" customHeight="1" spans="1:4">
      <c r="A5" s="11" t="s">
        <v>689</v>
      </c>
      <c r="B5" s="12"/>
      <c r="C5" s="12"/>
      <c r="D5" s="13"/>
    </row>
    <row r="6" ht="20.45" customHeight="1" spans="1:4">
      <c r="A6" s="14" t="s">
        <v>718</v>
      </c>
      <c r="B6" s="12"/>
      <c r="C6" s="12"/>
      <c r="D6" s="13"/>
    </row>
    <row r="7" ht="20.45" customHeight="1" spans="1:4">
      <c r="A7" s="14" t="s">
        <v>719</v>
      </c>
      <c r="B7" s="12"/>
      <c r="C7" s="12"/>
      <c r="D7" s="13"/>
    </row>
    <row r="8" ht="20.45" customHeight="1" spans="1:4">
      <c r="A8" s="14" t="s">
        <v>720</v>
      </c>
      <c r="B8" s="12"/>
      <c r="C8" s="12"/>
      <c r="D8" s="13"/>
    </row>
    <row r="9" ht="20.45" customHeight="1" spans="1:4">
      <c r="A9" s="14" t="s">
        <v>721</v>
      </c>
      <c r="B9" s="12"/>
      <c r="C9" s="12"/>
      <c r="D9" s="13"/>
    </row>
    <row r="10" ht="20.45" customHeight="1" spans="1:4">
      <c r="A10" s="14" t="s">
        <v>722</v>
      </c>
      <c r="B10" s="12"/>
      <c r="C10" s="12"/>
      <c r="D10" s="13"/>
    </row>
    <row r="11" ht="20.45" customHeight="1" spans="1:4">
      <c r="A11" s="11" t="s">
        <v>690</v>
      </c>
      <c r="B11" s="15"/>
      <c r="C11" s="16"/>
      <c r="D11" s="16"/>
    </row>
    <row r="12" ht="20.45" customHeight="1" spans="1:4">
      <c r="A12" s="14" t="s">
        <v>718</v>
      </c>
      <c r="B12" s="15"/>
      <c r="C12" s="16"/>
      <c r="D12" s="16"/>
    </row>
    <row r="13" ht="20.45" customHeight="1" spans="1:4">
      <c r="A13" s="14" t="s">
        <v>719</v>
      </c>
      <c r="B13" s="15"/>
      <c r="C13" s="16"/>
      <c r="D13" s="16"/>
    </row>
    <row r="14" ht="20.45" customHeight="1" spans="1:4">
      <c r="A14" s="14" t="s">
        <v>720</v>
      </c>
      <c r="B14" s="15"/>
      <c r="C14" s="16"/>
      <c r="D14" s="16"/>
    </row>
    <row r="15" ht="20.45" customHeight="1" spans="1:4">
      <c r="A15" s="14" t="s">
        <v>721</v>
      </c>
      <c r="B15" s="15"/>
      <c r="C15" s="16"/>
      <c r="D15" s="16"/>
    </row>
    <row r="16" ht="20.45" customHeight="1" spans="1:4">
      <c r="A16" s="14" t="s">
        <v>722</v>
      </c>
      <c r="B16" s="15"/>
      <c r="C16" s="16"/>
      <c r="D16" s="16"/>
    </row>
    <row r="17" ht="20.45" customHeight="1" spans="1:4">
      <c r="A17" s="11" t="s">
        <v>691</v>
      </c>
      <c r="B17" s="15"/>
      <c r="C17" s="16"/>
      <c r="D17" s="16"/>
    </row>
    <row r="18" ht="20.45" customHeight="1" spans="1:4">
      <c r="A18" s="29" t="s">
        <v>718</v>
      </c>
      <c r="B18" s="15"/>
      <c r="C18" s="16"/>
      <c r="D18" s="16"/>
    </row>
    <row r="19" ht="20.45" customHeight="1" spans="1:4">
      <c r="A19" s="29" t="s">
        <v>719</v>
      </c>
      <c r="B19" s="15"/>
      <c r="C19" s="16"/>
      <c r="D19" s="16"/>
    </row>
    <row r="20" ht="20.45" customHeight="1" spans="1:4">
      <c r="A20" s="29" t="s">
        <v>720</v>
      </c>
      <c r="B20" s="15"/>
      <c r="C20" s="16"/>
      <c r="D20" s="16"/>
    </row>
    <row r="21" ht="20.45" customHeight="1" spans="1:4">
      <c r="A21" s="29" t="s">
        <v>721</v>
      </c>
      <c r="B21" s="15"/>
      <c r="C21" s="16"/>
      <c r="D21" s="16"/>
    </row>
    <row r="22" ht="20.45" customHeight="1" spans="1:4">
      <c r="A22" s="29" t="s">
        <v>722</v>
      </c>
      <c r="B22" s="15"/>
      <c r="C22" s="16"/>
      <c r="D22" s="16"/>
    </row>
    <row r="23" ht="20.45" customHeight="1" spans="1:4">
      <c r="A23" s="11" t="s">
        <v>692</v>
      </c>
      <c r="B23" s="15"/>
      <c r="C23" s="16"/>
      <c r="D23" s="16"/>
    </row>
    <row r="24" ht="20.45" customHeight="1" spans="1:4">
      <c r="A24" s="29" t="s">
        <v>718</v>
      </c>
      <c r="B24" s="15"/>
      <c r="C24" s="16"/>
      <c r="D24" s="16"/>
    </row>
    <row r="25" ht="20.45" customHeight="1" spans="1:4">
      <c r="A25" s="29" t="s">
        <v>719</v>
      </c>
      <c r="B25" s="15"/>
      <c r="C25" s="16"/>
      <c r="D25" s="16"/>
    </row>
    <row r="26" ht="20.45" customHeight="1" spans="1:4">
      <c r="A26" s="29" t="s">
        <v>720</v>
      </c>
      <c r="B26" s="15"/>
      <c r="C26" s="16"/>
      <c r="D26" s="16"/>
    </row>
    <row r="27" ht="20.45" customHeight="1" spans="1:4">
      <c r="A27" s="29" t="s">
        <v>721</v>
      </c>
      <c r="B27" s="15"/>
      <c r="C27" s="16"/>
      <c r="D27" s="16"/>
    </row>
    <row r="28" ht="20.45" customHeight="1" spans="1:4">
      <c r="A28" s="29" t="s">
        <v>722</v>
      </c>
      <c r="B28" s="15"/>
      <c r="C28" s="16"/>
      <c r="D28" s="16"/>
    </row>
    <row r="29" ht="20.45" customHeight="1" spans="1:4">
      <c r="A29" s="11" t="s">
        <v>693</v>
      </c>
      <c r="B29" s="15"/>
      <c r="C29" s="16"/>
      <c r="D29" s="16"/>
    </row>
    <row r="30" ht="20.45" customHeight="1" spans="1:4">
      <c r="A30" s="20" t="s">
        <v>723</v>
      </c>
      <c r="B30" s="15"/>
      <c r="C30" s="16"/>
      <c r="D30" s="16"/>
    </row>
    <row r="31" ht="20.45" customHeight="1" spans="1:4">
      <c r="A31" s="14" t="s">
        <v>718</v>
      </c>
      <c r="B31" s="15"/>
      <c r="C31" s="16"/>
      <c r="D31" s="16"/>
    </row>
    <row r="32" ht="20.45" customHeight="1" spans="1:4">
      <c r="A32" s="14" t="s">
        <v>719</v>
      </c>
      <c r="B32" s="15"/>
      <c r="C32" s="16"/>
      <c r="D32" s="16"/>
    </row>
    <row r="33" ht="20.45" customHeight="1" spans="1:4">
      <c r="A33" s="14" t="s">
        <v>720</v>
      </c>
      <c r="B33" s="15"/>
      <c r="C33" s="16"/>
      <c r="D33" s="16"/>
    </row>
    <row r="34" ht="20.45" customHeight="1" spans="1:4">
      <c r="A34" s="14" t="s">
        <v>721</v>
      </c>
      <c r="B34" s="15"/>
      <c r="C34" s="16"/>
      <c r="D34" s="16"/>
    </row>
    <row r="35" ht="20.45" customHeight="1" spans="1:4">
      <c r="A35" s="14" t="s">
        <v>722</v>
      </c>
      <c r="B35" s="15"/>
      <c r="C35" s="16"/>
      <c r="D35" s="16"/>
    </row>
    <row r="36" ht="20.45" customHeight="1" spans="1:4">
      <c r="A36" s="22" t="s">
        <v>695</v>
      </c>
      <c r="B36" s="15"/>
      <c r="C36" s="16"/>
      <c r="D36" s="16"/>
    </row>
    <row r="37" ht="20.45" customHeight="1" spans="1:4">
      <c r="A37" s="14" t="s">
        <v>718</v>
      </c>
      <c r="B37" s="15"/>
      <c r="C37" s="16"/>
      <c r="D37" s="16"/>
    </row>
    <row r="38" ht="20.45" customHeight="1" spans="1:4">
      <c r="A38" s="14" t="s">
        <v>719</v>
      </c>
      <c r="B38" s="15"/>
      <c r="C38" s="16"/>
      <c r="D38" s="16"/>
    </row>
    <row r="39" ht="20.45" customHeight="1" spans="1:4">
      <c r="A39" s="14" t="s">
        <v>720</v>
      </c>
      <c r="B39" s="15"/>
      <c r="C39" s="16"/>
      <c r="D39" s="16"/>
    </row>
    <row r="40" ht="20.45" customHeight="1" spans="1:4">
      <c r="A40" s="14" t="s">
        <v>721</v>
      </c>
      <c r="B40" s="15"/>
      <c r="C40" s="16"/>
      <c r="D40" s="16"/>
    </row>
    <row r="41" ht="20.45" customHeight="1" spans="1:4">
      <c r="A41" s="14" t="s">
        <v>722</v>
      </c>
      <c r="B41" s="15"/>
      <c r="C41" s="16"/>
      <c r="D41" s="16"/>
    </row>
    <row r="42" ht="20.45" customHeight="1" spans="1:4">
      <c r="A42" s="20" t="s">
        <v>724</v>
      </c>
      <c r="B42" s="15"/>
      <c r="C42" s="16"/>
      <c r="D42" s="16"/>
    </row>
    <row r="43" ht="20.45" customHeight="1" spans="1:4">
      <c r="A43" s="20" t="s">
        <v>718</v>
      </c>
      <c r="B43" s="15"/>
      <c r="C43" s="16"/>
      <c r="D43" s="16"/>
    </row>
    <row r="44" ht="20.45" customHeight="1" spans="1:4">
      <c r="A44" s="20" t="s">
        <v>719</v>
      </c>
      <c r="B44" s="15"/>
      <c r="C44" s="16"/>
      <c r="D44" s="16"/>
    </row>
    <row r="45" ht="20.45" customHeight="1" spans="1:4">
      <c r="A45" s="20" t="s">
        <v>720</v>
      </c>
      <c r="B45" s="15"/>
      <c r="C45" s="16"/>
      <c r="D45" s="16"/>
    </row>
    <row r="46" ht="20.45" customHeight="1" spans="1:4">
      <c r="A46" s="24" t="s">
        <v>721</v>
      </c>
      <c r="B46" s="15"/>
      <c r="C46" s="16"/>
      <c r="D46" s="16"/>
    </row>
    <row r="47" ht="20.45" customHeight="1" spans="1:4">
      <c r="A47" s="24" t="s">
        <v>722</v>
      </c>
      <c r="B47" s="15"/>
      <c r="C47" s="16"/>
      <c r="D47" s="16"/>
    </row>
    <row r="48" ht="20.45" customHeight="1" spans="1:4">
      <c r="A48" s="11" t="s">
        <v>697</v>
      </c>
      <c r="B48" s="15"/>
      <c r="C48" s="16"/>
      <c r="D48" s="16"/>
    </row>
    <row r="49" ht="20.45" customHeight="1" spans="1:4">
      <c r="A49" s="14" t="s">
        <v>718</v>
      </c>
      <c r="B49" s="15"/>
      <c r="C49" s="16"/>
      <c r="D49" s="16"/>
    </row>
    <row r="50" ht="20.45" customHeight="1" spans="1:4">
      <c r="A50" s="14" t="s">
        <v>719</v>
      </c>
      <c r="B50" s="15"/>
      <c r="C50" s="16"/>
      <c r="D50" s="16"/>
    </row>
    <row r="51" ht="20.45" customHeight="1" spans="1:4">
      <c r="A51" s="14" t="s">
        <v>720</v>
      </c>
      <c r="B51" s="15"/>
      <c r="C51" s="16"/>
      <c r="D51" s="16"/>
    </row>
    <row r="52" ht="20.45" customHeight="1" spans="1:4">
      <c r="A52" s="14" t="s">
        <v>721</v>
      </c>
      <c r="B52" s="15"/>
      <c r="C52" s="16"/>
      <c r="D52" s="16"/>
    </row>
    <row r="53" ht="20.45" customHeight="1" spans="1:4">
      <c r="A53" s="14" t="s">
        <v>722</v>
      </c>
      <c r="B53" s="15"/>
      <c r="C53" s="16"/>
      <c r="D53" s="16"/>
    </row>
    <row r="54" ht="20.45" customHeight="1" spans="1:4">
      <c r="A54" s="11" t="s">
        <v>698</v>
      </c>
      <c r="B54" s="15"/>
      <c r="C54" s="16"/>
      <c r="D54" s="16"/>
    </row>
    <row r="55" ht="20.45" customHeight="1" spans="1:4">
      <c r="A55" s="14" t="s">
        <v>718</v>
      </c>
      <c r="B55" s="15"/>
      <c r="C55" s="16"/>
      <c r="D55" s="16"/>
    </row>
    <row r="56" ht="20.45" customHeight="1" spans="1:4">
      <c r="A56" s="14" t="s">
        <v>719</v>
      </c>
      <c r="B56" s="15"/>
      <c r="C56" s="16"/>
      <c r="D56" s="16"/>
    </row>
    <row r="57" ht="20.45" customHeight="1" spans="1:4">
      <c r="A57" s="14" t="s">
        <v>720</v>
      </c>
      <c r="B57" s="15"/>
      <c r="C57" s="16"/>
      <c r="D57" s="16"/>
    </row>
    <row r="58" ht="20.45" customHeight="1" spans="1:4">
      <c r="A58" s="14" t="s">
        <v>721</v>
      </c>
      <c r="B58" s="15"/>
      <c r="C58" s="16"/>
      <c r="D58" s="16"/>
    </row>
    <row r="59" ht="20.45" customHeight="1" spans="1:4">
      <c r="A59" s="14" t="s">
        <v>722</v>
      </c>
      <c r="B59" s="15"/>
      <c r="C59" s="16"/>
      <c r="D59" s="16"/>
    </row>
    <row r="60" ht="20.45" customHeight="1" spans="1:4">
      <c r="A60" s="11" t="s">
        <v>699</v>
      </c>
      <c r="B60" s="15"/>
      <c r="C60" s="16"/>
      <c r="D60" s="16"/>
    </row>
    <row r="61" ht="20.45" customHeight="1" spans="1:4">
      <c r="A61" s="14" t="s">
        <v>718</v>
      </c>
      <c r="B61" s="15"/>
      <c r="C61" s="16"/>
      <c r="D61" s="16"/>
    </row>
    <row r="62" ht="20.45" customHeight="1" spans="1:4">
      <c r="A62" s="14" t="s">
        <v>719</v>
      </c>
      <c r="B62" s="15"/>
      <c r="C62" s="16"/>
      <c r="D62" s="16"/>
    </row>
    <row r="63" ht="20.45" customHeight="1" spans="1:4">
      <c r="A63" s="14" t="s">
        <v>720</v>
      </c>
      <c r="B63" s="15"/>
      <c r="C63" s="16"/>
      <c r="D63" s="16"/>
    </row>
    <row r="64" ht="20.45" customHeight="1" spans="1:4">
      <c r="A64" s="14" t="s">
        <v>721</v>
      </c>
      <c r="B64" s="15"/>
      <c r="C64" s="16"/>
      <c r="D64" s="16"/>
    </row>
    <row r="65" ht="20.45" customHeight="1" spans="1:4">
      <c r="A65" s="14" t="s">
        <v>722</v>
      </c>
      <c r="B65" s="30"/>
      <c r="C65" s="31"/>
      <c r="D65" s="31"/>
    </row>
    <row r="66" ht="18" customHeight="1" spans="1:4">
      <c r="A66" s="28" t="s">
        <v>701</v>
      </c>
    </row>
  </sheetData>
  <mergeCells count="1">
    <mergeCell ref="A2:D2"/>
  </mergeCells>
  <conditionalFormatting sqref="A5:A16">
    <cfRule type="expression" dxfId="0" priority="6" stopIfTrue="1">
      <formula>"len($A:$A)=3"</formula>
    </cfRule>
  </conditionalFormatting>
  <conditionalFormatting sqref="A31:A35">
    <cfRule type="expression" dxfId="0" priority="5" stopIfTrue="1">
      <formula>"len($A:$A)=3"</formula>
    </cfRule>
  </conditionalFormatting>
  <conditionalFormatting sqref="A37:A41">
    <cfRule type="expression" dxfId="0" priority="4" stopIfTrue="1">
      <formula>"len($A:$A)=3"</formula>
    </cfRule>
  </conditionalFormatting>
  <conditionalFormatting sqref="A49:A53">
    <cfRule type="expression" dxfId="0" priority="3" stopIfTrue="1">
      <formula>"len($A:$A)=3"</formula>
    </cfRule>
  </conditionalFormatting>
  <conditionalFormatting sqref="A55:A59">
    <cfRule type="expression" dxfId="0" priority="2" stopIfTrue="1">
      <formula>"len($A:$A)=3"</formula>
    </cfRule>
  </conditionalFormatting>
  <conditionalFormatting sqref="A61:A65">
    <cfRule type="expression" dxfId="0" priority="1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87" fitToHeight="0" orientation="portrait"/>
  <headerFooter>
    <oddFooter>&amp;C附表1-20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D52"/>
  <sheetViews>
    <sheetView tabSelected="1" workbookViewId="0">
      <selection activeCell="B55" sqref="B55"/>
    </sheetView>
  </sheetViews>
  <sheetFormatPr defaultColWidth="9" defaultRowHeight="14.25" outlineLevelCol="3"/>
  <cols>
    <col min="1" max="1" width="50.625" style="1" customWidth="1"/>
    <col min="2" max="2" width="13.5" style="2" customWidth="1"/>
    <col min="3" max="4" width="13.5" style="1" customWidth="1"/>
    <col min="5" max="16384" width="9" style="1"/>
  </cols>
  <sheetData>
    <row r="1" ht="19.35" customHeight="1" spans="1:4">
      <c r="A1" s="1" t="s">
        <v>725</v>
      </c>
    </row>
    <row r="2" ht="26.45" customHeight="1" spans="1:4">
      <c r="A2" s="3" t="s">
        <v>726</v>
      </c>
      <c r="B2" s="3"/>
      <c r="C2" s="3"/>
      <c r="D2" s="3"/>
    </row>
    <row r="3" ht="17.45" customHeight="1" spans="1:4">
      <c r="A3" s="4"/>
      <c r="B3" s="5"/>
      <c r="C3" s="6"/>
      <c r="D3" s="7" t="s">
        <v>509</v>
      </c>
    </row>
    <row r="4" ht="32.25" customHeight="1" spans="1:4">
      <c r="A4" s="8" t="s">
        <v>717</v>
      </c>
      <c r="B4" s="9" t="s">
        <v>49</v>
      </c>
      <c r="C4" s="9" t="s">
        <v>50</v>
      </c>
      <c r="D4" s="10" t="s">
        <v>51</v>
      </c>
    </row>
    <row r="5" ht="22.9" customHeight="1" spans="1:4">
      <c r="A5" s="11" t="s">
        <v>704</v>
      </c>
      <c r="B5" s="12"/>
      <c r="C5" s="12"/>
      <c r="D5" s="13"/>
    </row>
    <row r="6" ht="22.9" customHeight="1" spans="1:4">
      <c r="A6" s="14" t="s">
        <v>727</v>
      </c>
      <c r="B6" s="12"/>
      <c r="C6" s="12"/>
      <c r="D6" s="13"/>
    </row>
    <row r="7" ht="22.9" customHeight="1" spans="1:4">
      <c r="A7" s="14" t="s">
        <v>728</v>
      </c>
      <c r="B7" s="12"/>
      <c r="C7" s="12"/>
      <c r="D7" s="13"/>
    </row>
    <row r="8" ht="22.9" customHeight="1" spans="1:4">
      <c r="A8" s="14" t="s">
        <v>729</v>
      </c>
      <c r="B8" s="12"/>
      <c r="C8" s="12"/>
      <c r="D8" s="13"/>
    </row>
    <row r="9" ht="22.9" customHeight="1" spans="1:4">
      <c r="A9" s="14" t="s">
        <v>730</v>
      </c>
      <c r="B9" s="12"/>
      <c r="C9" s="12"/>
      <c r="D9" s="13"/>
    </row>
    <row r="10" ht="22.9" customHeight="1" spans="1:4">
      <c r="A10" s="11" t="s">
        <v>705</v>
      </c>
      <c r="B10" s="15"/>
      <c r="C10" s="16"/>
      <c r="D10" s="16"/>
    </row>
    <row r="11" ht="22.9" customHeight="1" spans="1:4">
      <c r="A11" s="17" t="s">
        <v>731</v>
      </c>
      <c r="B11" s="15"/>
      <c r="C11" s="16"/>
      <c r="D11" s="16"/>
    </row>
    <row r="12" ht="22.9" customHeight="1" spans="1:4">
      <c r="A12" s="17" t="s">
        <v>732</v>
      </c>
      <c r="B12" s="15"/>
      <c r="C12" s="16"/>
      <c r="D12" s="16"/>
    </row>
    <row r="13" ht="22.9" customHeight="1" spans="1:4">
      <c r="A13" s="17" t="s">
        <v>733</v>
      </c>
      <c r="B13" s="15"/>
      <c r="C13" s="16"/>
      <c r="D13" s="16"/>
    </row>
    <row r="14" ht="22.9" customHeight="1" spans="1:4">
      <c r="A14" s="17" t="s">
        <v>734</v>
      </c>
      <c r="B14" s="15"/>
      <c r="C14" s="16"/>
      <c r="D14" s="16"/>
    </row>
    <row r="15" ht="22.9" customHeight="1" spans="1:4">
      <c r="A15" s="11" t="s">
        <v>706</v>
      </c>
      <c r="B15" s="15"/>
      <c r="C15" s="16"/>
      <c r="D15" s="16"/>
    </row>
    <row r="16" ht="22.9" customHeight="1" spans="1:4">
      <c r="A16" s="18" t="s">
        <v>735</v>
      </c>
      <c r="B16" s="15"/>
      <c r="C16" s="16"/>
      <c r="D16" s="16"/>
    </row>
    <row r="17" ht="22.9" customHeight="1" spans="1:4">
      <c r="A17" s="18" t="s">
        <v>736</v>
      </c>
      <c r="B17" s="15"/>
      <c r="C17" s="16"/>
      <c r="D17" s="16"/>
    </row>
    <row r="18" ht="22.9" customHeight="1" spans="1:4">
      <c r="A18" s="11" t="s">
        <v>707</v>
      </c>
      <c r="B18" s="15"/>
      <c r="C18" s="16"/>
      <c r="D18" s="16"/>
    </row>
    <row r="19" ht="22.9" customHeight="1" spans="1:4">
      <c r="A19" s="19" t="s">
        <v>737</v>
      </c>
      <c r="B19" s="15"/>
      <c r="C19" s="16"/>
      <c r="D19" s="16"/>
    </row>
    <row r="20" ht="22.9" customHeight="1" spans="1:4">
      <c r="A20" s="19" t="s">
        <v>738</v>
      </c>
      <c r="B20" s="15"/>
      <c r="C20" s="16"/>
      <c r="D20" s="16"/>
    </row>
    <row r="21" ht="22.9" customHeight="1" spans="1:4">
      <c r="A21" s="19" t="s">
        <v>739</v>
      </c>
      <c r="B21" s="15"/>
      <c r="C21" s="16"/>
      <c r="D21" s="16"/>
    </row>
    <row r="22" ht="22.9" customHeight="1" spans="1:4">
      <c r="A22" s="11" t="s">
        <v>708</v>
      </c>
      <c r="B22" s="15"/>
      <c r="C22" s="16"/>
      <c r="D22" s="16"/>
    </row>
    <row r="23" ht="22.9" customHeight="1" spans="1:4">
      <c r="A23" s="20" t="s">
        <v>709</v>
      </c>
      <c r="B23" s="15"/>
      <c r="C23" s="16"/>
      <c r="D23" s="16"/>
    </row>
    <row r="24" ht="22.9" customHeight="1" spans="1:4">
      <c r="A24" s="21" t="s">
        <v>740</v>
      </c>
      <c r="B24" s="15"/>
      <c r="C24" s="16"/>
      <c r="D24" s="16"/>
    </row>
    <row r="25" ht="22.9" customHeight="1" spans="1:4">
      <c r="A25" s="21" t="s">
        <v>741</v>
      </c>
      <c r="B25" s="15"/>
      <c r="C25" s="16"/>
      <c r="D25" s="16"/>
    </row>
    <row r="26" ht="22.9" customHeight="1" spans="1:4">
      <c r="A26" s="21" t="s">
        <v>742</v>
      </c>
      <c r="B26" s="15"/>
      <c r="C26" s="16"/>
      <c r="D26" s="16"/>
    </row>
    <row r="27" ht="22.9" customHeight="1" spans="1:4">
      <c r="A27" s="22" t="s">
        <v>710</v>
      </c>
      <c r="B27" s="15"/>
      <c r="C27" s="16"/>
      <c r="D27" s="16"/>
    </row>
    <row r="28" ht="22.9" customHeight="1" spans="1:4">
      <c r="A28" s="23" t="s">
        <v>743</v>
      </c>
      <c r="B28" s="15"/>
      <c r="C28" s="16"/>
      <c r="D28" s="16"/>
    </row>
    <row r="29" ht="22.9" customHeight="1" spans="1:4">
      <c r="A29" s="23" t="s">
        <v>741</v>
      </c>
      <c r="B29" s="15"/>
      <c r="C29" s="16"/>
      <c r="D29" s="16"/>
    </row>
    <row r="30" ht="22.9" customHeight="1" spans="1:4">
      <c r="A30" s="23" t="s">
        <v>744</v>
      </c>
      <c r="B30" s="15"/>
      <c r="C30" s="16"/>
      <c r="D30" s="16"/>
    </row>
    <row r="31" ht="22.9" customHeight="1" spans="1:4">
      <c r="A31" s="20" t="s">
        <v>711</v>
      </c>
      <c r="B31" s="15"/>
      <c r="C31" s="16"/>
      <c r="D31" s="16"/>
    </row>
    <row r="32" ht="22.9" customHeight="1" spans="1:4">
      <c r="A32" s="24" t="s">
        <v>745</v>
      </c>
      <c r="B32" s="15"/>
      <c r="C32" s="16"/>
      <c r="D32" s="16"/>
    </row>
    <row r="33" ht="22.9" customHeight="1" spans="1:4">
      <c r="A33" s="24" t="s">
        <v>741</v>
      </c>
      <c r="B33" s="15"/>
      <c r="C33" s="16"/>
      <c r="D33" s="16"/>
    </row>
    <row r="34" ht="22.9" customHeight="1" spans="1:4">
      <c r="A34" s="24" t="s">
        <v>746</v>
      </c>
      <c r="B34" s="15"/>
      <c r="C34" s="16"/>
      <c r="D34" s="16"/>
    </row>
    <row r="35" ht="22.9" customHeight="1" spans="1:4">
      <c r="A35" s="11" t="s">
        <v>712</v>
      </c>
      <c r="B35" s="15"/>
      <c r="C35" s="16"/>
      <c r="D35" s="16"/>
    </row>
    <row r="36" ht="22.9" customHeight="1" spans="1:4">
      <c r="A36" s="25" t="s">
        <v>747</v>
      </c>
      <c r="B36" s="15"/>
      <c r="C36" s="16"/>
      <c r="D36" s="16"/>
    </row>
    <row r="37" ht="22.9" customHeight="1" spans="1:4">
      <c r="A37" s="25" t="s">
        <v>748</v>
      </c>
      <c r="B37" s="15"/>
      <c r="C37" s="16"/>
      <c r="D37" s="16"/>
    </row>
    <row r="38" ht="22.9" customHeight="1" spans="1:4">
      <c r="A38" s="25" t="s">
        <v>749</v>
      </c>
      <c r="B38" s="15"/>
      <c r="C38" s="16"/>
      <c r="D38" s="16"/>
    </row>
    <row r="39" ht="22.9" customHeight="1" spans="1:4">
      <c r="A39" s="25" t="s">
        <v>750</v>
      </c>
      <c r="B39" s="15"/>
      <c r="C39" s="16"/>
      <c r="D39" s="16"/>
    </row>
    <row r="40" ht="22.9" customHeight="1" spans="1:4">
      <c r="A40" s="25" t="s">
        <v>751</v>
      </c>
      <c r="B40" s="15"/>
      <c r="C40" s="16"/>
      <c r="D40" s="16"/>
    </row>
    <row r="41" ht="22.9" customHeight="1" spans="1:4">
      <c r="A41" s="11" t="s">
        <v>713</v>
      </c>
      <c r="B41" s="15"/>
      <c r="C41" s="16"/>
      <c r="D41" s="16"/>
    </row>
    <row r="42" ht="22.9" customHeight="1" spans="1:4">
      <c r="A42" s="26" t="s">
        <v>752</v>
      </c>
      <c r="B42" s="15"/>
      <c r="C42" s="16"/>
      <c r="D42" s="16"/>
    </row>
    <row r="43" ht="22.9" customHeight="1" spans="1:4">
      <c r="A43" s="26" t="s">
        <v>753</v>
      </c>
      <c r="B43" s="15"/>
      <c r="C43" s="16"/>
      <c r="D43" s="16"/>
    </row>
    <row r="44" ht="22.9" customHeight="1" spans="1:4">
      <c r="A44" s="26" t="s">
        <v>729</v>
      </c>
      <c r="B44" s="15"/>
      <c r="C44" s="16"/>
      <c r="D44" s="16"/>
    </row>
    <row r="45" ht="22.9" customHeight="1" spans="1:4">
      <c r="A45" s="26" t="s">
        <v>754</v>
      </c>
      <c r="B45" s="15"/>
      <c r="C45" s="16"/>
      <c r="D45" s="16"/>
    </row>
    <row r="46" ht="22.9" customHeight="1" spans="1:4">
      <c r="A46" s="26" t="s">
        <v>755</v>
      </c>
      <c r="B46" s="15"/>
      <c r="C46" s="16"/>
      <c r="D46" s="16"/>
    </row>
    <row r="47" ht="22.9" customHeight="1" spans="1:4">
      <c r="A47" s="11" t="s">
        <v>714</v>
      </c>
      <c r="B47" s="15"/>
      <c r="C47" s="16"/>
      <c r="D47" s="16"/>
    </row>
    <row r="48" ht="22.9" customHeight="1" spans="1:4">
      <c r="A48" s="27" t="s">
        <v>756</v>
      </c>
      <c r="B48" s="15"/>
      <c r="C48" s="16"/>
      <c r="D48" s="16"/>
    </row>
    <row r="49" ht="22.9" customHeight="1" spans="1:4">
      <c r="A49" s="27" t="s">
        <v>757</v>
      </c>
      <c r="B49" s="15"/>
      <c r="C49" s="16"/>
      <c r="D49" s="16"/>
    </row>
    <row r="50" ht="22.9" customHeight="1" spans="1:4">
      <c r="A50" s="27" t="s">
        <v>758</v>
      </c>
      <c r="B50" s="15"/>
      <c r="C50" s="16"/>
      <c r="D50" s="16"/>
    </row>
    <row r="51" ht="22.9" customHeight="1" spans="1:4">
      <c r="A51" s="27" t="s">
        <v>759</v>
      </c>
      <c r="B51" s="15"/>
      <c r="C51" s="16"/>
      <c r="D51" s="16"/>
    </row>
    <row r="52" ht="19.5" customHeight="1" spans="1:4">
      <c r="A52" s="28" t="s">
        <v>701</v>
      </c>
    </row>
  </sheetData>
  <mergeCells count="1">
    <mergeCell ref="A2:D2"/>
  </mergeCells>
  <conditionalFormatting sqref="A5:A14">
    <cfRule type="expression" dxfId="0" priority="1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89" fitToHeight="0" orientation="portrait"/>
  <headerFooter>
    <oddFooter>&amp;C附表1-21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G45"/>
  <sheetViews>
    <sheetView workbookViewId="0">
      <pane xSplit="1" ySplit="4" topLeftCell="B26" activePane="bottomRight" state="frozen"/>
      <selection/>
      <selection pane="topRight"/>
      <selection pane="bottomLeft"/>
      <selection pane="bottomRight" activeCell="F35" sqref="F35"/>
    </sheetView>
  </sheetViews>
  <sheetFormatPr defaultColWidth="9" defaultRowHeight="14.25" outlineLevelCol="6"/>
  <cols>
    <col min="1" max="1" width="38.375" customWidth="1"/>
    <col min="2" max="2" width="12.125" customWidth="1"/>
    <col min="3" max="3" width="12.125" style="451" customWidth="1"/>
    <col min="4" max="4" width="15.125" style="451" customWidth="1"/>
  </cols>
  <sheetData>
    <row r="1" ht="18" customHeight="1" spans="1:7">
      <c r="A1" s="197" t="s">
        <v>92</v>
      </c>
      <c r="B1" s="473"/>
    </row>
    <row r="2" ht="24" spans="1:7">
      <c r="A2" s="474" t="s">
        <v>93</v>
      </c>
      <c r="B2" s="474"/>
      <c r="C2" s="474"/>
      <c r="D2" s="474"/>
    </row>
    <row r="3" spans="1:7">
      <c r="A3" s="200"/>
      <c r="B3" s="473"/>
      <c r="D3" s="181" t="s">
        <v>47</v>
      </c>
    </row>
    <row r="4" ht="37.35" customHeight="1" spans="1:7">
      <c r="A4" s="202" t="s">
        <v>94</v>
      </c>
      <c r="B4" s="202" t="s">
        <v>49</v>
      </c>
      <c r="C4" s="475" t="s">
        <v>50</v>
      </c>
      <c r="D4" s="475" t="s">
        <v>51</v>
      </c>
    </row>
    <row r="5" ht="15.6" customHeight="1" spans="1:7">
      <c r="A5" s="476" t="s">
        <v>95</v>
      </c>
      <c r="B5" s="448">
        <v>5000</v>
      </c>
      <c r="C5" s="477">
        <v>5407</v>
      </c>
      <c r="D5" s="477">
        <f>ROUND(B5/C5*100,1)</f>
        <v>92.5</v>
      </c>
    </row>
    <row r="6" ht="15.6" customHeight="1" spans="1:7">
      <c r="A6" s="476" t="s">
        <v>96</v>
      </c>
      <c r="B6" s="448"/>
      <c r="C6" s="477"/>
      <c r="D6" s="477"/>
    </row>
    <row r="7" ht="15.6" customHeight="1" spans="1:7">
      <c r="A7" s="476" t="s">
        <v>97</v>
      </c>
      <c r="B7" s="448"/>
      <c r="C7" s="477"/>
      <c r="D7" s="477"/>
    </row>
    <row r="8" ht="15.6" customHeight="1" spans="1:7">
      <c r="A8" s="476" t="s">
        <v>98</v>
      </c>
      <c r="B8" s="448">
        <v>310</v>
      </c>
      <c r="C8" s="477">
        <v>592</v>
      </c>
      <c r="D8" s="477">
        <f>ROUND(B8/C8*100,1)</f>
        <v>52.4</v>
      </c>
    </row>
    <row r="9" ht="15.6" customHeight="1" spans="1:7">
      <c r="A9" s="476" t="s">
        <v>99</v>
      </c>
      <c r="B9" s="448">
        <v>17000</v>
      </c>
      <c r="C9" s="477">
        <v>17070</v>
      </c>
      <c r="D9" s="477">
        <f t="shared" ref="D9:D20" si="0">ROUND(B9/C9*100,1)</f>
        <v>99.6</v>
      </c>
      <c r="G9" s="107"/>
    </row>
    <row r="10" ht="15.6" customHeight="1" spans="1:7">
      <c r="A10" s="476" t="s">
        <v>100</v>
      </c>
      <c r="B10" s="448">
        <v>1450</v>
      </c>
      <c r="C10" s="477">
        <v>1439</v>
      </c>
      <c r="D10" s="477">
        <f t="shared" si="0"/>
        <v>100.8</v>
      </c>
    </row>
    <row r="11" ht="15.6" customHeight="1" spans="1:7">
      <c r="A11" s="476" t="s">
        <v>101</v>
      </c>
      <c r="B11" s="448">
        <v>5</v>
      </c>
      <c r="C11" s="477">
        <v>103</v>
      </c>
      <c r="D11" s="477">
        <f t="shared" si="0"/>
        <v>4.9</v>
      </c>
    </row>
    <row r="12" ht="15.6" customHeight="1" spans="1:7">
      <c r="A12" s="476" t="s">
        <v>102</v>
      </c>
      <c r="B12" s="448">
        <v>8000</v>
      </c>
      <c r="C12" s="477">
        <v>5881</v>
      </c>
      <c r="D12" s="477">
        <f t="shared" si="0"/>
        <v>136</v>
      </c>
    </row>
    <row r="13" ht="15.6" customHeight="1" spans="1:7">
      <c r="A13" s="476" t="s">
        <v>103</v>
      </c>
      <c r="B13" s="448">
        <v>3600</v>
      </c>
      <c r="C13" s="477">
        <v>3955</v>
      </c>
      <c r="D13" s="477">
        <f t="shared" si="0"/>
        <v>91</v>
      </c>
    </row>
    <row r="14" ht="15.6" customHeight="1" spans="1:7">
      <c r="A14" s="476" t="s">
        <v>104</v>
      </c>
      <c r="B14" s="448">
        <v>2300</v>
      </c>
      <c r="C14" s="477">
        <v>2988</v>
      </c>
      <c r="D14" s="477">
        <f t="shared" si="0"/>
        <v>77</v>
      </c>
    </row>
    <row r="15" ht="15.6" customHeight="1" spans="1:7">
      <c r="A15" s="476" t="s">
        <v>105</v>
      </c>
      <c r="B15" s="448">
        <v>780</v>
      </c>
      <c r="C15" s="477">
        <v>10912</v>
      </c>
      <c r="D15" s="477">
        <f t="shared" si="0"/>
        <v>7.1</v>
      </c>
    </row>
    <row r="16" ht="15.6" customHeight="1" spans="1:7">
      <c r="A16" s="476" t="s">
        <v>106</v>
      </c>
      <c r="B16" s="448">
        <v>4400</v>
      </c>
      <c r="C16" s="477">
        <v>5175</v>
      </c>
      <c r="D16" s="477">
        <f t="shared" si="0"/>
        <v>85</v>
      </c>
    </row>
    <row r="17" ht="15.6" customHeight="1" spans="1:4">
      <c r="A17" s="476" t="s">
        <v>107</v>
      </c>
      <c r="B17" s="448">
        <v>88</v>
      </c>
      <c r="C17" s="477">
        <v>86</v>
      </c>
      <c r="D17" s="477">
        <f t="shared" si="0"/>
        <v>102.3</v>
      </c>
    </row>
    <row r="18" ht="15.6" customHeight="1" spans="1:4">
      <c r="A18" s="476" t="s">
        <v>108</v>
      </c>
      <c r="B18" s="448">
        <v>4100</v>
      </c>
      <c r="C18" s="477">
        <v>3987</v>
      </c>
      <c r="D18" s="477">
        <f t="shared" si="0"/>
        <v>102.8</v>
      </c>
    </row>
    <row r="19" ht="15.6" customHeight="1" spans="1:4">
      <c r="A19" s="476" t="s">
        <v>109</v>
      </c>
      <c r="B19" s="448">
        <v>940</v>
      </c>
      <c r="C19" s="477">
        <v>939</v>
      </c>
      <c r="D19" s="477">
        <f t="shared" si="0"/>
        <v>100.1</v>
      </c>
    </row>
    <row r="20" ht="15.6" customHeight="1" spans="1:4">
      <c r="A20" s="476" t="s">
        <v>110</v>
      </c>
      <c r="B20" s="448">
        <v>5</v>
      </c>
      <c r="C20" s="477">
        <v>5</v>
      </c>
      <c r="D20" s="477">
        <f t="shared" si="0"/>
        <v>100</v>
      </c>
    </row>
    <row r="21" ht="15.6" customHeight="1" spans="1:4">
      <c r="A21" s="476" t="s">
        <v>111</v>
      </c>
      <c r="B21" s="448"/>
      <c r="C21" s="477"/>
      <c r="D21" s="477"/>
    </row>
    <row r="22" ht="15.6" customHeight="1" spans="1:4">
      <c r="A22" s="476" t="s">
        <v>112</v>
      </c>
      <c r="B22" s="448"/>
      <c r="C22" s="477">
        <v>174</v>
      </c>
      <c r="D22" s="477"/>
    </row>
    <row r="23" ht="15.6" customHeight="1" spans="1:4">
      <c r="A23" s="476" t="s">
        <v>113</v>
      </c>
      <c r="B23" s="448">
        <v>1150</v>
      </c>
      <c r="C23" s="477">
        <v>1115</v>
      </c>
      <c r="D23" s="477">
        <f t="shared" ref="D23" si="1">ROUND(B23/C23*100,1)</f>
        <v>103.1</v>
      </c>
    </row>
    <row r="24" ht="15.6" customHeight="1" spans="1:4">
      <c r="A24" s="476" t="s">
        <v>114</v>
      </c>
      <c r="B24" s="448"/>
      <c r="C24" s="477"/>
      <c r="D24" s="477"/>
    </row>
    <row r="25" ht="15.6" customHeight="1" spans="1:4">
      <c r="A25" s="476" t="s">
        <v>115</v>
      </c>
      <c r="B25" s="448">
        <v>650</v>
      </c>
      <c r="C25" s="477"/>
      <c r="D25" s="477"/>
    </row>
    <row r="26" ht="15.6" customHeight="1" spans="1:4">
      <c r="A26" s="476" t="s">
        <v>116</v>
      </c>
      <c r="B26" s="448">
        <v>9550</v>
      </c>
      <c r="C26" s="477">
        <v>7803</v>
      </c>
      <c r="D26" s="477">
        <f t="shared" ref="D26:D31" si="2">ROUND(B26/C26*100,1)</f>
        <v>122.4</v>
      </c>
    </row>
    <row r="27" ht="15.6" customHeight="1" spans="1:4">
      <c r="A27" s="476" t="s">
        <v>117</v>
      </c>
      <c r="B27" s="448">
        <v>5155</v>
      </c>
      <c r="C27" s="477">
        <v>2538</v>
      </c>
      <c r="D27" s="477">
        <f t="shared" si="2"/>
        <v>203.1</v>
      </c>
    </row>
    <row r="28" ht="15.6" customHeight="1" spans="1:4">
      <c r="A28" s="476" t="s">
        <v>118</v>
      </c>
      <c r="B28" s="448">
        <v>100</v>
      </c>
      <c r="C28" s="477">
        <v>96</v>
      </c>
      <c r="D28" s="477">
        <f t="shared" si="2"/>
        <v>104.2</v>
      </c>
    </row>
    <row r="29" ht="15.6" customHeight="1" spans="1:4">
      <c r="A29" s="439" t="s">
        <v>119</v>
      </c>
      <c r="B29" s="478">
        <f>SUM(B5:B28)</f>
        <v>64583</v>
      </c>
      <c r="C29" s="479">
        <f>SUM(C5:C28)</f>
        <v>70265</v>
      </c>
      <c r="D29" s="480">
        <f t="shared" si="2"/>
        <v>91.9</v>
      </c>
    </row>
    <row r="30" ht="15.6" customHeight="1" spans="1:4">
      <c r="A30" s="441" t="s">
        <v>120</v>
      </c>
      <c r="B30" s="481"/>
      <c r="C30" s="481">
        <v>81250</v>
      </c>
      <c r="D30" s="477"/>
    </row>
    <row r="31" ht="15.6" customHeight="1" spans="1:4">
      <c r="A31" s="441" t="s">
        <v>121</v>
      </c>
      <c r="B31" s="481">
        <f>B32+B36+B42+B44</f>
        <v>0</v>
      </c>
      <c r="C31" s="481">
        <f>C32+C36+C42+C44</f>
        <v>24550</v>
      </c>
      <c r="D31" s="477">
        <f t="shared" si="2"/>
        <v>0</v>
      </c>
    </row>
    <row r="32" ht="15.6" customHeight="1" spans="1:4">
      <c r="A32" s="442" t="s">
        <v>122</v>
      </c>
      <c r="B32" s="482"/>
      <c r="C32" s="483"/>
      <c r="D32" s="477"/>
    </row>
    <row r="33" ht="15.6" customHeight="1" spans="1:4">
      <c r="A33" s="442" t="s">
        <v>123</v>
      </c>
      <c r="B33" s="482"/>
      <c r="C33" s="483"/>
      <c r="D33" s="477"/>
    </row>
    <row r="34" ht="15.6" customHeight="1" spans="1:4">
      <c r="A34" s="443" t="s">
        <v>124</v>
      </c>
      <c r="B34" s="443"/>
      <c r="C34" s="483"/>
      <c r="D34" s="477"/>
    </row>
    <row r="35" ht="15.6" customHeight="1" spans="1:4">
      <c r="A35" s="443" t="s">
        <v>125</v>
      </c>
      <c r="B35" s="448"/>
      <c r="C35" s="483"/>
      <c r="D35" s="477"/>
    </row>
    <row r="36" spans="1:4">
      <c r="A36" s="442" t="s">
        <v>126</v>
      </c>
      <c r="B36" s="448"/>
      <c r="C36" s="483">
        <v>19462</v>
      </c>
      <c r="D36" s="477">
        <f t="shared" ref="D36" si="3">ROUND(B36/C36*100,1)</f>
        <v>0</v>
      </c>
    </row>
    <row r="37" spans="1:4">
      <c r="A37" s="484" t="s">
        <v>127</v>
      </c>
      <c r="B37" s="448"/>
      <c r="C37" s="483"/>
      <c r="D37" s="485"/>
    </row>
    <row r="38" spans="1:4">
      <c r="A38" s="443" t="s">
        <v>128</v>
      </c>
      <c r="B38" s="448"/>
      <c r="C38" s="483"/>
      <c r="D38" s="485"/>
    </row>
    <row r="39" spans="1:4">
      <c r="A39" s="442" t="s">
        <v>129</v>
      </c>
      <c r="B39" s="448"/>
      <c r="C39" s="483"/>
      <c r="D39" s="485"/>
    </row>
    <row r="40" spans="1:4">
      <c r="A40" s="446" t="s">
        <v>130</v>
      </c>
      <c r="B40" s="448"/>
      <c r="C40" s="483"/>
      <c r="D40" s="485"/>
    </row>
    <row r="41" spans="1:4">
      <c r="A41" s="446" t="s">
        <v>131</v>
      </c>
      <c r="B41" s="448"/>
      <c r="C41" s="483"/>
      <c r="D41" s="485"/>
    </row>
    <row r="42" spans="1:4">
      <c r="A42" s="447" t="s">
        <v>132</v>
      </c>
      <c r="B42" s="448"/>
      <c r="C42" s="483">
        <v>3063</v>
      </c>
      <c r="D42" s="477">
        <f t="shared" ref="D42" si="4">ROUND(B42/C42*100,1)</f>
        <v>0</v>
      </c>
    </row>
    <row r="43" spans="1:4">
      <c r="A43" s="446" t="s">
        <v>133</v>
      </c>
      <c r="B43" s="448"/>
      <c r="C43" s="483"/>
      <c r="D43" s="485"/>
    </row>
    <row r="44" spans="1:4">
      <c r="A44" s="448" t="s">
        <v>134</v>
      </c>
      <c r="B44" s="448"/>
      <c r="C44" s="483">
        <v>2025</v>
      </c>
      <c r="D44" s="477">
        <f t="shared" ref="D44:D45" si="5">ROUND(B44/C44*100,1)</f>
        <v>0</v>
      </c>
    </row>
    <row r="45" spans="1:4">
      <c r="A45" s="439" t="s">
        <v>135</v>
      </c>
      <c r="B45" s="480">
        <f>B29+B30+B31</f>
        <v>64583</v>
      </c>
      <c r="C45" s="480">
        <f>C29+C30+C31</f>
        <v>176065</v>
      </c>
      <c r="D45" s="480">
        <f t="shared" si="5"/>
        <v>36.7</v>
      </c>
    </row>
  </sheetData>
  <mergeCells count="1">
    <mergeCell ref="A2:D2"/>
  </mergeCells>
  <printOptions horizontalCentered="1"/>
  <pageMargins left="0.708661417322835" right="0.708661417322835" top="0.748031496062992" bottom="0.748031496062992" header="0.31496062992126" footer="0.31496062992126"/>
  <pageSetup paperSize="9" scale="88" orientation="portrait"/>
  <headerFooter>
    <oddFooter>&amp;C附表1-2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D51"/>
  <sheetViews>
    <sheetView topLeftCell="A25" workbookViewId="0">
      <selection activeCell="F39" sqref="F39"/>
    </sheetView>
  </sheetViews>
  <sheetFormatPr defaultColWidth="9" defaultRowHeight="14.25" outlineLevelCol="3"/>
  <cols>
    <col min="1" max="1" width="44.625" customWidth="1"/>
    <col min="2" max="3" width="12.125" style="451" customWidth="1"/>
    <col min="4" max="4" width="15.125" customWidth="1"/>
    <col min="6" max="6" width="17.5" customWidth="1"/>
  </cols>
  <sheetData>
    <row r="1" ht="18" customHeight="1" spans="1:4">
      <c r="A1" s="452"/>
      <c r="B1" s="452"/>
      <c r="C1" s="452"/>
      <c r="D1" s="452"/>
    </row>
    <row r="2" spans="1:4">
      <c r="A2" s="197" t="s">
        <v>45</v>
      </c>
      <c r="B2" s="453"/>
    </row>
    <row r="3" ht="24" spans="1:4">
      <c r="A3" s="454" t="s">
        <v>46</v>
      </c>
      <c r="B3" s="454"/>
      <c r="C3" s="454"/>
      <c r="D3" s="454"/>
    </row>
    <row r="4" ht="37.35" customHeight="1" spans="1:4">
      <c r="A4" s="200"/>
      <c r="B4" s="453"/>
      <c r="D4" s="181" t="s">
        <v>47</v>
      </c>
    </row>
    <row r="5" ht="15.6" customHeight="1" spans="1:4">
      <c r="A5" s="455" t="s">
        <v>48</v>
      </c>
      <c r="B5" s="111" t="s">
        <v>49</v>
      </c>
      <c r="C5" s="112" t="s">
        <v>50</v>
      </c>
      <c r="D5" s="112" t="s">
        <v>51</v>
      </c>
    </row>
    <row r="6" ht="15.6" customHeight="1" spans="1:4">
      <c r="A6" s="456" t="s">
        <v>52</v>
      </c>
      <c r="B6" s="457">
        <v>41272</v>
      </c>
      <c r="C6" s="456">
        <f>C7+C8+C9+C11+C12+C13+C14+C15+C16+C17+C18+C19+C20+C21+C22</f>
        <v>37853</v>
      </c>
      <c r="D6" s="458">
        <f>ROUND(B6/C6*100,1)</f>
        <v>109</v>
      </c>
    </row>
    <row r="7" ht="15.6" customHeight="1" spans="1:4">
      <c r="A7" s="459" t="s">
        <v>53</v>
      </c>
      <c r="B7" s="113">
        <v>21900</v>
      </c>
      <c r="C7" s="460">
        <v>17295</v>
      </c>
      <c r="D7" s="461">
        <f>ROUND(B7/C7*100,1)</f>
        <v>126.6</v>
      </c>
    </row>
    <row r="8" ht="15.6" customHeight="1" spans="1:4">
      <c r="A8" s="459" t="s">
        <v>54</v>
      </c>
      <c r="B8" s="113"/>
      <c r="C8" s="460">
        <v>2719</v>
      </c>
      <c r="D8" s="461">
        <f t="shared" ref="D8:D45" si="0">ROUND(B8/C8*100,1)</f>
        <v>0</v>
      </c>
    </row>
    <row r="9" ht="15.6" customHeight="1" spans="1:4">
      <c r="A9" s="459" t="s">
        <v>55</v>
      </c>
      <c r="B9" s="462">
        <v>8960</v>
      </c>
      <c r="C9" s="460">
        <v>8073</v>
      </c>
      <c r="D9" s="461">
        <f t="shared" si="0"/>
        <v>111</v>
      </c>
    </row>
    <row r="10" ht="15.6" customHeight="1" spans="1:4">
      <c r="A10" s="459" t="s">
        <v>56</v>
      </c>
      <c r="B10" s="113"/>
      <c r="D10" s="461"/>
    </row>
    <row r="11" ht="15.6" customHeight="1" spans="1:4">
      <c r="A11" s="459" t="s">
        <v>57</v>
      </c>
      <c r="B11" s="113">
        <v>1443</v>
      </c>
      <c r="C11" s="460">
        <v>1317</v>
      </c>
      <c r="D11" s="461">
        <f>ROUND(B11/C11*100,1)</f>
        <v>109.6</v>
      </c>
    </row>
    <row r="12" ht="15.6" customHeight="1" spans="1:4">
      <c r="A12" s="459" t="s">
        <v>58</v>
      </c>
      <c r="B12" s="113">
        <v>169</v>
      </c>
      <c r="C12" s="460">
        <v>175</v>
      </c>
      <c r="D12" s="461">
        <f t="shared" si="0"/>
        <v>96.6</v>
      </c>
    </row>
    <row r="13" ht="15.6" customHeight="1" spans="1:4">
      <c r="A13" s="459" t="s">
        <v>59</v>
      </c>
      <c r="B13" s="113">
        <v>2816</v>
      </c>
      <c r="C13" s="460">
        <v>2732</v>
      </c>
      <c r="D13" s="461">
        <f t="shared" si="0"/>
        <v>103.1</v>
      </c>
    </row>
    <row r="14" ht="15.6" customHeight="1" spans="1:4">
      <c r="A14" s="459" t="s">
        <v>60</v>
      </c>
      <c r="B14" s="113">
        <v>2928</v>
      </c>
      <c r="C14" s="460">
        <v>1414</v>
      </c>
      <c r="D14" s="461">
        <f t="shared" si="0"/>
        <v>207.1</v>
      </c>
    </row>
    <row r="15" ht="15.6" customHeight="1" spans="1:4">
      <c r="A15" s="459" t="s">
        <v>61</v>
      </c>
      <c r="B15" s="113">
        <v>870</v>
      </c>
      <c r="C15" s="460">
        <v>623</v>
      </c>
      <c r="D15" s="461">
        <f t="shared" si="0"/>
        <v>139.6</v>
      </c>
    </row>
    <row r="16" ht="15.6" customHeight="1" spans="1:4">
      <c r="A16" s="459" t="s">
        <v>62</v>
      </c>
      <c r="B16" s="113">
        <v>530</v>
      </c>
      <c r="C16" s="460">
        <v>1562</v>
      </c>
      <c r="D16" s="461">
        <f t="shared" si="0"/>
        <v>33.9</v>
      </c>
    </row>
    <row r="17" ht="15.6" customHeight="1" spans="1:4">
      <c r="A17" s="459" t="s">
        <v>63</v>
      </c>
      <c r="B17" s="113">
        <v>600</v>
      </c>
      <c r="C17" s="460">
        <v>1149</v>
      </c>
      <c r="D17" s="461">
        <f t="shared" si="0"/>
        <v>52.2</v>
      </c>
    </row>
    <row r="18" ht="15.6" customHeight="1" spans="1:4">
      <c r="A18" s="459" t="s">
        <v>64</v>
      </c>
      <c r="B18" s="113">
        <v>40</v>
      </c>
      <c r="C18" s="460">
        <v>74</v>
      </c>
      <c r="D18" s="461">
        <f t="shared" si="0"/>
        <v>54.1</v>
      </c>
    </row>
    <row r="19" ht="15.6" customHeight="1" spans="1:4">
      <c r="A19" s="459" t="s">
        <v>65</v>
      </c>
      <c r="B19" s="113">
        <v>500</v>
      </c>
      <c r="C19" s="460">
        <v>230</v>
      </c>
      <c r="D19" s="461">
        <f t="shared" si="0"/>
        <v>217.4</v>
      </c>
    </row>
    <row r="20" customHeight="1" spans="1:4">
      <c r="A20" s="459" t="s">
        <v>66</v>
      </c>
      <c r="B20" s="113">
        <v>517</v>
      </c>
      <c r="C20" s="460">
        <v>490</v>
      </c>
      <c r="D20" s="461">
        <f t="shared" si="0"/>
        <v>105.5</v>
      </c>
    </row>
    <row r="21" ht="15.6" customHeight="1" spans="1:4">
      <c r="A21" s="459" t="s">
        <v>67</v>
      </c>
      <c r="B21" s="113"/>
      <c r="C21" s="460"/>
      <c r="D21" s="461"/>
    </row>
    <row r="22" ht="15.6" customHeight="1" spans="1:4">
      <c r="A22" s="459" t="s">
        <v>68</v>
      </c>
      <c r="B22" s="113"/>
      <c r="C22" s="460"/>
      <c r="D22" s="461"/>
    </row>
    <row r="23" ht="15.6" customHeight="1" spans="1:4">
      <c r="A23" s="456" t="s">
        <v>69</v>
      </c>
      <c r="B23" s="457">
        <f>SUM(B24:B31)</f>
        <v>10858</v>
      </c>
      <c r="C23" s="457">
        <f>SUM(C24:C31)</f>
        <v>9536</v>
      </c>
      <c r="D23" s="458">
        <f t="shared" si="0"/>
        <v>113.9</v>
      </c>
    </row>
    <row r="24" ht="15.6" customHeight="1" spans="1:4">
      <c r="A24" s="459" t="s">
        <v>70</v>
      </c>
      <c r="B24" s="113">
        <v>3350</v>
      </c>
      <c r="C24" s="460">
        <v>3215</v>
      </c>
      <c r="D24" s="461">
        <f t="shared" si="0"/>
        <v>104.2</v>
      </c>
    </row>
    <row r="25" ht="15.6" customHeight="1" spans="1:4">
      <c r="A25" s="459" t="s">
        <v>71</v>
      </c>
      <c r="B25" s="113">
        <v>6528</v>
      </c>
      <c r="C25" s="460">
        <v>6175</v>
      </c>
      <c r="D25" s="461">
        <f t="shared" si="0"/>
        <v>105.7</v>
      </c>
    </row>
    <row r="26" ht="15.6" customHeight="1" spans="1:4">
      <c r="A26" s="459" t="s">
        <v>72</v>
      </c>
      <c r="B26" s="113">
        <v>30</v>
      </c>
      <c r="C26" s="460">
        <v>22</v>
      </c>
      <c r="D26" s="461">
        <f t="shared" si="0"/>
        <v>136.4</v>
      </c>
    </row>
    <row r="27" ht="15.6" customHeight="1" spans="1:4">
      <c r="A27" s="459" t="s">
        <v>73</v>
      </c>
      <c r="B27" s="113">
        <v>800</v>
      </c>
      <c r="C27" s="460"/>
      <c r="D27" s="461" t="e">
        <f t="shared" si="0"/>
        <v>#DIV/0!</v>
      </c>
    </row>
    <row r="28" ht="15.6" customHeight="1" spans="1:4">
      <c r="A28" s="459" t="s">
        <v>74</v>
      </c>
      <c r="B28" s="113">
        <v>150</v>
      </c>
      <c r="C28" s="460">
        <v>124</v>
      </c>
      <c r="D28" s="461">
        <f t="shared" si="0"/>
        <v>121</v>
      </c>
    </row>
    <row r="29" ht="15.6" customHeight="1" spans="1:4">
      <c r="A29" s="459" t="s">
        <v>75</v>
      </c>
      <c r="B29" s="113"/>
      <c r="C29" s="460"/>
      <c r="D29" s="461"/>
    </row>
    <row r="30" ht="15.6" customHeight="1" spans="1:4">
      <c r="A30" s="459" t="s">
        <v>76</v>
      </c>
      <c r="B30" s="113"/>
      <c r="C30" s="460"/>
      <c r="D30" s="461"/>
    </row>
    <row r="31" ht="15.6" customHeight="1" spans="1:4">
      <c r="A31" s="459" t="s">
        <v>77</v>
      </c>
      <c r="B31" s="113"/>
      <c r="C31" s="460"/>
      <c r="D31" s="461"/>
    </row>
    <row r="32" ht="15.6" customHeight="1" spans="1:4">
      <c r="A32" s="463" t="s">
        <v>78</v>
      </c>
      <c r="B32" s="457">
        <f>B6+B23</f>
        <v>52130</v>
      </c>
      <c r="C32" s="457">
        <f>C6+C23</f>
        <v>47389</v>
      </c>
      <c r="D32" s="458">
        <f t="shared" si="0"/>
        <v>110</v>
      </c>
    </row>
    <row r="33" ht="15.6" customHeight="1" spans="1:4">
      <c r="A33" s="464" t="s">
        <v>79</v>
      </c>
      <c r="B33" s="113"/>
      <c r="C33" s="460"/>
      <c r="D33" s="461"/>
    </row>
    <row r="34" ht="15.6" customHeight="1" spans="1:4">
      <c r="A34" s="464" t="s">
        <v>80</v>
      </c>
      <c r="B34" s="465">
        <f>B35+B39+B40+B41+B42+B43+B44</f>
        <v>0</v>
      </c>
      <c r="C34" s="465">
        <f>C35+C39+C40+C41+C42+C43+C44</f>
        <v>128676</v>
      </c>
      <c r="D34" s="461">
        <f t="shared" si="0"/>
        <v>0</v>
      </c>
    </row>
    <row r="35" ht="15.6" customHeight="1" spans="1:4">
      <c r="A35" s="466" t="s">
        <v>81</v>
      </c>
      <c r="B35" s="113"/>
      <c r="C35" s="467">
        <v>34966</v>
      </c>
      <c r="D35" s="461">
        <f t="shared" si="0"/>
        <v>0</v>
      </c>
    </row>
    <row r="36" ht="15.6" customHeight="1" spans="1:4">
      <c r="A36" s="468" t="s">
        <v>82</v>
      </c>
      <c r="B36" s="113"/>
      <c r="C36" s="467">
        <v>28</v>
      </c>
      <c r="D36" s="461">
        <f t="shared" si="0"/>
        <v>0</v>
      </c>
    </row>
    <row r="37" ht="15.6" customHeight="1" spans="1:4">
      <c r="A37" s="468" t="s">
        <v>83</v>
      </c>
      <c r="B37" s="113"/>
      <c r="C37" s="467">
        <v>24774</v>
      </c>
      <c r="D37" s="461">
        <f t="shared" si="0"/>
        <v>0</v>
      </c>
    </row>
    <row r="38" ht="15.6" customHeight="1" spans="1:4">
      <c r="A38" s="468" t="s">
        <v>84</v>
      </c>
      <c r="B38" s="113"/>
      <c r="C38" s="467">
        <v>10164</v>
      </c>
      <c r="D38" s="461">
        <f t="shared" si="0"/>
        <v>0</v>
      </c>
    </row>
    <row r="39" ht="15.6" customHeight="1" spans="1:4">
      <c r="A39" s="469" t="s">
        <v>85</v>
      </c>
      <c r="B39" s="113"/>
      <c r="C39" s="467"/>
      <c r="D39" s="461"/>
    </row>
    <row r="40" ht="15.6" customHeight="1" spans="1:4">
      <c r="A40" s="470" t="s">
        <v>86</v>
      </c>
      <c r="B40" s="113"/>
      <c r="C40" s="467">
        <v>1355</v>
      </c>
      <c r="D40" s="461">
        <f t="shared" si="0"/>
        <v>0</v>
      </c>
    </row>
    <row r="41" ht="15.6" customHeight="1" spans="1:4">
      <c r="A41" s="466" t="s">
        <v>87</v>
      </c>
      <c r="B41" s="113"/>
      <c r="C41" s="467">
        <v>681</v>
      </c>
      <c r="D41" s="461">
        <f t="shared" si="0"/>
        <v>0</v>
      </c>
    </row>
    <row r="42" ht="15.6" customHeight="1" spans="1:4">
      <c r="A42" s="470" t="s">
        <v>88</v>
      </c>
      <c r="B42" s="113"/>
      <c r="C42" s="467">
        <v>424</v>
      </c>
      <c r="D42" s="461">
        <f t="shared" si="0"/>
        <v>0</v>
      </c>
    </row>
    <row r="43" ht="15.6" customHeight="1" spans="1:4">
      <c r="A43" s="471" t="s">
        <v>89</v>
      </c>
      <c r="B43" s="113"/>
      <c r="C43" s="467">
        <v>91250</v>
      </c>
      <c r="D43" s="461">
        <f t="shared" si="0"/>
        <v>0</v>
      </c>
    </row>
    <row r="44" ht="15.6" customHeight="1" spans="1:4">
      <c r="A44" s="470" t="s">
        <v>90</v>
      </c>
      <c r="B44" s="113"/>
      <c r="C44" s="467">
        <v>0</v>
      </c>
      <c r="D44" s="461"/>
    </row>
    <row r="45" ht="15.6" customHeight="1" spans="1:4">
      <c r="A45" s="463" t="s">
        <v>91</v>
      </c>
      <c r="B45" s="465">
        <f>B32+B33+B34</f>
        <v>52130</v>
      </c>
      <c r="C45" s="465">
        <f>C32+C33+C34</f>
        <v>176065</v>
      </c>
      <c r="D45" s="458">
        <f t="shared" si="0"/>
        <v>29.6</v>
      </c>
    </row>
    <row r="46" spans="1:4">
      <c r="A46" s="472"/>
      <c r="B46" s="453"/>
    </row>
    <row r="47" spans="1:4">
      <c r="A47" s="472"/>
      <c r="B47" s="453"/>
    </row>
    <row r="48" spans="1:4">
      <c r="A48" s="472"/>
      <c r="B48" s="453"/>
    </row>
    <row r="49" spans="1:2">
      <c r="A49" s="473"/>
      <c r="B49" s="453"/>
    </row>
    <row r="50" spans="1:2">
      <c r="A50" s="473"/>
      <c r="B50" s="453"/>
    </row>
    <row r="51" spans="1:2">
      <c r="A51" s="473"/>
      <c r="B51" s="453"/>
    </row>
  </sheetData>
  <mergeCells count="2">
    <mergeCell ref="A1:D1"/>
    <mergeCell ref="A3:D3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>
    <oddFooter>&amp;C附表1-3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J336"/>
  <sheetViews>
    <sheetView topLeftCell="B1" workbookViewId="0">
      <pane xSplit="1" ySplit="4" topLeftCell="C315" activePane="bottomRight" state="frozen"/>
      <selection/>
      <selection pane="topRight"/>
      <selection pane="bottomLeft"/>
      <selection pane="bottomRight" activeCell="H316" sqref="H316"/>
    </sheetView>
  </sheetViews>
  <sheetFormatPr defaultColWidth="9" defaultRowHeight="14.25"/>
  <cols>
    <col min="1" max="1" width="8.75" hidden="1" customWidth="1"/>
    <col min="2" max="2" width="39.625" customWidth="1"/>
    <col min="3" max="3" width="14.375" style="195" customWidth="1"/>
    <col min="4" max="4" width="15.125" customWidth="1"/>
    <col min="5" max="5" width="14.125" customWidth="1"/>
    <col min="8" max="8" width="27.625" customWidth="1"/>
    <col min="9" max="9" width="9" hidden="1" customWidth="1"/>
    <col min="10" max="10" width="12.875" customWidth="1"/>
  </cols>
  <sheetData>
    <row r="1" spans="1:10">
      <c r="A1" s="196"/>
      <c r="B1" s="197" t="s">
        <v>136</v>
      </c>
      <c r="C1" s="198"/>
      <c r="D1" s="196"/>
      <c r="E1" s="196"/>
    </row>
    <row r="2" ht="30" customHeight="1" spans="1:10">
      <c r="A2" s="196"/>
      <c r="B2" s="199" t="s">
        <v>137</v>
      </c>
      <c r="C2" s="199"/>
      <c r="D2" s="199"/>
      <c r="E2" s="199"/>
    </row>
    <row r="3" spans="1:10">
      <c r="A3" s="196"/>
      <c r="B3" s="200"/>
      <c r="C3" s="198"/>
      <c r="D3" s="196"/>
      <c r="E3" s="201" t="s">
        <v>47</v>
      </c>
    </row>
    <row r="4" ht="32.45" customHeight="1" spans="1:10">
      <c r="A4" s="196"/>
      <c r="B4" s="202" t="s">
        <v>94</v>
      </c>
      <c r="C4" s="203" t="s">
        <v>49</v>
      </c>
      <c r="D4" s="204" t="s">
        <v>50</v>
      </c>
      <c r="E4" s="204" t="s">
        <v>51</v>
      </c>
      <c r="H4" s="205"/>
      <c r="I4" s="206"/>
      <c r="J4" s="207"/>
    </row>
    <row r="5" spans="1:10">
      <c r="A5" s="208">
        <v>201</v>
      </c>
      <c r="B5" s="209" t="s">
        <v>138</v>
      </c>
      <c r="C5" s="210">
        <f>C6+C10+C16+C21+C26+C29+C32+C35+C39+C43+C46+C48+C52+C58+C60+C63+C66</f>
        <v>5000</v>
      </c>
      <c r="D5" s="210">
        <f>D6+D10+D16+D21+D26+D29+D32+D35+D39+D43+D46+D48+D52+D58+D60+D63+D66</f>
        <v>5407</v>
      </c>
      <c r="E5" s="211">
        <f>ROUND(C5/D5*100,1)</f>
        <v>92.5</v>
      </c>
      <c r="H5" s="212"/>
      <c r="I5" s="213"/>
      <c r="J5" s="214"/>
    </row>
    <row r="6" spans="1:10">
      <c r="A6" s="208">
        <v>20101</v>
      </c>
      <c r="B6" s="209" t="s">
        <v>139</v>
      </c>
      <c r="C6" s="215">
        <f>C7+C8</f>
        <v>150</v>
      </c>
      <c r="D6" s="215">
        <f>D7+D8</f>
        <v>150</v>
      </c>
      <c r="E6" s="211">
        <f t="shared" ref="E6:E69" si="0">ROUND(C6/D6*100,1)</f>
        <v>100</v>
      </c>
      <c r="H6" s="212"/>
      <c r="I6" s="213"/>
      <c r="J6" s="214"/>
    </row>
    <row r="7" spans="1:10">
      <c r="A7" s="208">
        <v>2010101</v>
      </c>
      <c r="B7" s="216" t="s">
        <v>140</v>
      </c>
      <c r="C7" s="217">
        <v>100</v>
      </c>
      <c r="D7" s="215">
        <v>100</v>
      </c>
      <c r="E7" s="211">
        <f t="shared" si="0"/>
        <v>100</v>
      </c>
      <c r="H7" s="212"/>
      <c r="I7" s="213"/>
      <c r="J7" s="214"/>
    </row>
    <row r="8" spans="1:10">
      <c r="A8" s="208">
        <v>2010102</v>
      </c>
      <c r="B8" s="216" t="s">
        <v>141</v>
      </c>
      <c r="C8" s="217">
        <v>50</v>
      </c>
      <c r="D8" s="215">
        <v>50</v>
      </c>
      <c r="E8" s="211">
        <f t="shared" si="0"/>
        <v>100</v>
      </c>
      <c r="H8" s="212"/>
      <c r="I8" s="213"/>
      <c r="J8" s="214"/>
    </row>
    <row r="9" spans="1:10">
      <c r="A9" s="208">
        <v>2010104</v>
      </c>
      <c r="B9" s="216" t="s">
        <v>142</v>
      </c>
      <c r="C9" s="215">
        <v>0</v>
      </c>
      <c r="D9" s="215">
        <v>0</v>
      </c>
      <c r="E9" s="211" t="e">
        <f t="shared" si="0"/>
        <v>#DIV/0!</v>
      </c>
      <c r="G9" s="107"/>
      <c r="H9" s="212"/>
      <c r="I9" s="213"/>
      <c r="J9" s="214"/>
    </row>
    <row r="10" spans="1:10">
      <c r="A10" s="208">
        <v>20103</v>
      </c>
      <c r="B10" s="209" t="s">
        <v>143</v>
      </c>
      <c r="C10" s="215">
        <f>C11+C15</f>
        <v>2570</v>
      </c>
      <c r="D10" s="215">
        <f>D11+D15</f>
        <v>2435</v>
      </c>
      <c r="E10" s="211">
        <f t="shared" si="0"/>
        <v>105.5</v>
      </c>
      <c r="H10" s="212"/>
      <c r="I10" s="213"/>
      <c r="J10" s="214"/>
    </row>
    <row r="11" spans="1:10">
      <c r="A11" s="208">
        <v>2010301</v>
      </c>
      <c r="B11" s="216" t="s">
        <v>140</v>
      </c>
      <c r="C11" s="218">
        <v>2500</v>
      </c>
      <c r="D11" s="215">
        <v>2365</v>
      </c>
      <c r="E11" s="211">
        <f t="shared" si="0"/>
        <v>105.7</v>
      </c>
      <c r="H11" s="212"/>
      <c r="I11" s="213"/>
      <c r="J11" s="214"/>
    </row>
    <row r="12" spans="1:10">
      <c r="A12" s="208">
        <v>2010302</v>
      </c>
      <c r="B12" s="216" t="s">
        <v>141</v>
      </c>
      <c r="C12" s="219">
        <v>0</v>
      </c>
      <c r="D12" s="215">
        <v>0</v>
      </c>
      <c r="E12" s="211" t="e">
        <f t="shared" si="0"/>
        <v>#DIV/0!</v>
      </c>
      <c r="H12" s="212"/>
      <c r="I12" s="213"/>
      <c r="J12" s="214"/>
    </row>
    <row r="13" spans="1:10">
      <c r="A13" s="208">
        <v>2010305</v>
      </c>
      <c r="B13" s="220" t="s">
        <v>144</v>
      </c>
      <c r="C13" s="221">
        <v>0</v>
      </c>
      <c r="D13" s="215">
        <v>0</v>
      </c>
      <c r="E13" s="211" t="e">
        <f t="shared" si="0"/>
        <v>#DIV/0!</v>
      </c>
      <c r="H13" s="212"/>
      <c r="I13" s="213"/>
      <c r="J13" s="214"/>
    </row>
    <row r="14" spans="1:10">
      <c r="A14" s="208">
        <v>2010308</v>
      </c>
      <c r="B14" s="216" t="s">
        <v>145</v>
      </c>
      <c r="C14" s="222">
        <v>0</v>
      </c>
      <c r="D14" s="215">
        <v>0</v>
      </c>
      <c r="E14" s="211" t="e">
        <f t="shared" si="0"/>
        <v>#DIV/0!</v>
      </c>
      <c r="H14" s="212"/>
      <c r="I14" s="213"/>
      <c r="J14" s="214"/>
    </row>
    <row r="15" spans="1:10">
      <c r="A15" s="208"/>
      <c r="B15" s="216" t="s">
        <v>146</v>
      </c>
      <c r="C15" s="222">
        <v>70</v>
      </c>
      <c r="D15" s="215">
        <v>70</v>
      </c>
      <c r="E15" s="211">
        <f t="shared" si="0"/>
        <v>100</v>
      </c>
      <c r="H15" s="212"/>
      <c r="I15" s="213"/>
      <c r="J15" s="214"/>
    </row>
    <row r="16" spans="1:10">
      <c r="A16" s="208">
        <v>20105</v>
      </c>
      <c r="B16" s="209" t="s">
        <v>147</v>
      </c>
      <c r="C16" s="215">
        <f>C17+C19+C20</f>
        <v>90</v>
      </c>
      <c r="D16" s="215">
        <f>D17+D19+D20</f>
        <v>59</v>
      </c>
      <c r="E16" s="211">
        <f t="shared" si="0"/>
        <v>152.5</v>
      </c>
      <c r="H16" s="212"/>
      <c r="I16" s="213"/>
      <c r="J16" s="214"/>
    </row>
    <row r="17" spans="1:10">
      <c r="A17" s="208">
        <v>2010501</v>
      </c>
      <c r="B17" s="216" t="s">
        <v>140</v>
      </c>
      <c r="C17" s="215">
        <v>20</v>
      </c>
      <c r="D17" s="215">
        <v>34</v>
      </c>
      <c r="E17" s="211">
        <f t="shared" si="0"/>
        <v>58.8</v>
      </c>
      <c r="H17" s="212"/>
      <c r="I17" s="213"/>
      <c r="J17" s="214"/>
    </row>
    <row r="18" spans="1:10">
      <c r="A18" s="208">
        <v>2010502</v>
      </c>
      <c r="B18" s="216" t="s">
        <v>141</v>
      </c>
      <c r="C18" s="223"/>
      <c r="D18" s="215">
        <v>0</v>
      </c>
      <c r="E18" s="211" t="e">
        <f t="shared" si="0"/>
        <v>#DIV/0!</v>
      </c>
      <c r="H18" s="212"/>
      <c r="I18" s="213"/>
      <c r="J18" s="214"/>
    </row>
    <row r="19" spans="1:10">
      <c r="A19" s="208"/>
      <c r="B19" s="224" t="s">
        <v>148</v>
      </c>
      <c r="C19" s="223">
        <v>20</v>
      </c>
      <c r="D19" s="215">
        <v>20</v>
      </c>
      <c r="E19" s="211">
        <f t="shared" si="0"/>
        <v>100</v>
      </c>
      <c r="H19" s="212"/>
      <c r="I19" s="213"/>
      <c r="J19" s="214"/>
    </row>
    <row r="20" spans="1:10">
      <c r="A20" s="208"/>
      <c r="B20" s="224" t="s">
        <v>149</v>
      </c>
      <c r="C20" s="223">
        <v>50</v>
      </c>
      <c r="D20" s="215">
        <v>5</v>
      </c>
      <c r="E20" s="211">
        <f t="shared" si="0"/>
        <v>1000</v>
      </c>
      <c r="H20" s="212"/>
      <c r="I20" s="213"/>
      <c r="J20" s="214"/>
    </row>
    <row r="21" spans="1:10">
      <c r="A21" s="208">
        <v>20106</v>
      </c>
      <c r="B21" s="209" t="s">
        <v>150</v>
      </c>
      <c r="C21" s="210">
        <f>C22+C25</f>
        <v>470</v>
      </c>
      <c r="D21" s="210">
        <f>D22+D25</f>
        <v>596</v>
      </c>
      <c r="E21" s="211">
        <f t="shared" si="0"/>
        <v>78.9</v>
      </c>
      <c r="H21" s="212"/>
      <c r="I21" s="213"/>
      <c r="J21" s="214"/>
    </row>
    <row r="22" spans="1:10">
      <c r="A22" s="208">
        <v>2010601</v>
      </c>
      <c r="B22" s="216" t="s">
        <v>140</v>
      </c>
      <c r="C22" s="217"/>
      <c r="D22" s="210">
        <v>107</v>
      </c>
      <c r="E22" s="211">
        <f t="shared" si="0"/>
        <v>0</v>
      </c>
      <c r="H22" s="212"/>
      <c r="I22" s="213"/>
      <c r="J22" s="214"/>
    </row>
    <row r="23" spans="1:10">
      <c r="A23" s="208">
        <v>2010607</v>
      </c>
      <c r="B23" s="216" t="s">
        <v>151</v>
      </c>
      <c r="C23" s="225"/>
      <c r="D23" s="210">
        <v>0</v>
      </c>
      <c r="E23" s="211" t="e">
        <f t="shared" si="0"/>
        <v>#DIV/0!</v>
      </c>
      <c r="H23" s="212"/>
      <c r="I23" s="213"/>
      <c r="J23" s="214"/>
    </row>
    <row r="24" spans="1:10">
      <c r="A24" s="208">
        <v>2010608</v>
      </c>
      <c r="B24" s="216" t="s">
        <v>152</v>
      </c>
      <c r="C24" s="226"/>
      <c r="D24" s="210">
        <v>0</v>
      </c>
      <c r="E24" s="211" t="e">
        <f t="shared" si="0"/>
        <v>#DIV/0!</v>
      </c>
      <c r="H24" s="212"/>
      <c r="I24" s="213"/>
      <c r="J24" s="214"/>
    </row>
    <row r="25" spans="1:10">
      <c r="A25" s="208">
        <v>2010699</v>
      </c>
      <c r="B25" s="216" t="s">
        <v>153</v>
      </c>
      <c r="C25" s="210">
        <v>470</v>
      </c>
      <c r="D25" s="210">
        <v>489</v>
      </c>
      <c r="E25" s="211">
        <f t="shared" si="0"/>
        <v>96.1</v>
      </c>
      <c r="H25" s="212"/>
      <c r="I25" s="213"/>
      <c r="J25" s="214"/>
    </row>
    <row r="26" spans="1:10">
      <c r="A26" s="208">
        <v>20107</v>
      </c>
      <c r="B26" s="209" t="s">
        <v>154</v>
      </c>
      <c r="C26" s="210">
        <f>C27+C28</f>
        <v>550</v>
      </c>
      <c r="D26" s="210">
        <f>D27+D28</f>
        <v>625</v>
      </c>
      <c r="E26" s="211">
        <f t="shared" si="0"/>
        <v>88</v>
      </c>
      <c r="H26" s="212"/>
      <c r="I26" s="213"/>
      <c r="J26" s="214"/>
    </row>
    <row r="27" spans="1:10">
      <c r="A27" s="208">
        <v>2010708</v>
      </c>
      <c r="B27" s="216" t="s">
        <v>155</v>
      </c>
      <c r="C27" s="227"/>
      <c r="D27" s="210">
        <v>0</v>
      </c>
      <c r="E27" s="211" t="e">
        <f t="shared" si="0"/>
        <v>#DIV/0!</v>
      </c>
      <c r="H27" s="212"/>
      <c r="I27" s="213"/>
      <c r="J27" s="214"/>
    </row>
    <row r="28" spans="1:10">
      <c r="A28" s="208"/>
      <c r="B28" s="228" t="s">
        <v>156</v>
      </c>
      <c r="C28" s="227">
        <v>550</v>
      </c>
      <c r="D28" s="210">
        <v>625</v>
      </c>
      <c r="E28" s="211">
        <f t="shared" si="0"/>
        <v>88</v>
      </c>
      <c r="H28" s="212"/>
      <c r="I28" s="213"/>
      <c r="J28" s="214"/>
    </row>
    <row r="29" spans="1:10">
      <c r="A29" s="208">
        <v>20110</v>
      </c>
      <c r="B29" s="209" t="s">
        <v>157</v>
      </c>
      <c r="C29" s="229">
        <f>C30+C31</f>
        <v>0</v>
      </c>
      <c r="D29" s="210">
        <v>0</v>
      </c>
      <c r="E29" s="211" t="e">
        <f t="shared" si="0"/>
        <v>#DIV/0!</v>
      </c>
      <c r="H29" s="212"/>
      <c r="I29" s="213"/>
      <c r="J29" s="214"/>
    </row>
    <row r="30" spans="1:10">
      <c r="A30" s="208">
        <v>2011001</v>
      </c>
      <c r="B30" s="216" t="s">
        <v>140</v>
      </c>
      <c r="C30" s="217"/>
      <c r="D30" s="210">
        <v>0</v>
      </c>
      <c r="E30" s="211" t="e">
        <f t="shared" si="0"/>
        <v>#DIV/0!</v>
      </c>
      <c r="H30" s="212"/>
      <c r="I30" s="213"/>
      <c r="J30" s="214"/>
    </row>
    <row r="31" spans="1:10">
      <c r="A31" s="208">
        <v>2011006</v>
      </c>
      <c r="B31" s="216" t="s">
        <v>158</v>
      </c>
      <c r="C31" s="229"/>
      <c r="D31" s="210">
        <v>0</v>
      </c>
      <c r="E31" s="211" t="e">
        <f t="shared" si="0"/>
        <v>#DIV/0!</v>
      </c>
      <c r="H31" s="212"/>
      <c r="I31" s="213"/>
      <c r="J31" s="214"/>
    </row>
    <row r="32" spans="1:10">
      <c r="A32" s="208">
        <v>20111</v>
      </c>
      <c r="B32" s="209" t="s">
        <v>159</v>
      </c>
      <c r="C32" s="230">
        <f>C33+C34</f>
        <v>0</v>
      </c>
      <c r="D32" s="210">
        <v>0</v>
      </c>
      <c r="E32" s="211" t="e">
        <f t="shared" si="0"/>
        <v>#DIV/0!</v>
      </c>
      <c r="H32" s="212"/>
      <c r="I32" s="213"/>
      <c r="J32" s="214"/>
    </row>
    <row r="33" spans="1:10">
      <c r="A33" s="208">
        <v>2011102</v>
      </c>
      <c r="B33" s="216" t="s">
        <v>141</v>
      </c>
      <c r="C33" s="230"/>
      <c r="D33" s="210">
        <v>0</v>
      </c>
      <c r="E33" s="211" t="e">
        <f t="shared" si="0"/>
        <v>#DIV/0!</v>
      </c>
      <c r="H33" s="116"/>
      <c r="I33" s="116"/>
      <c r="J33" s="207"/>
    </row>
    <row r="34" spans="1:10">
      <c r="A34" s="208">
        <v>2011104</v>
      </c>
      <c r="B34" s="216" t="s">
        <v>160</v>
      </c>
      <c r="C34" s="230"/>
      <c r="D34" s="210">
        <v>0</v>
      </c>
      <c r="E34" s="211" t="e">
        <f t="shared" si="0"/>
        <v>#DIV/0!</v>
      </c>
    </row>
    <row r="35" spans="1:10">
      <c r="A35" s="208">
        <v>20113</v>
      </c>
      <c r="B35" s="209" t="s">
        <v>161</v>
      </c>
      <c r="C35" s="210">
        <f>C36+C37+C38</f>
        <v>244</v>
      </c>
      <c r="D35" s="210">
        <f>D36+D37+D38</f>
        <v>244</v>
      </c>
      <c r="E35" s="211">
        <f t="shared" si="0"/>
        <v>100</v>
      </c>
    </row>
    <row r="36" spans="1:10">
      <c r="A36" s="208">
        <v>2011304</v>
      </c>
      <c r="B36" s="216" t="s">
        <v>162</v>
      </c>
      <c r="C36" s="231"/>
      <c r="D36" s="210">
        <v>0</v>
      </c>
      <c r="E36" s="211" t="e">
        <f t="shared" si="0"/>
        <v>#DIV/0!</v>
      </c>
    </row>
    <row r="37" spans="1:10">
      <c r="A37" s="208">
        <v>2011307</v>
      </c>
      <c r="B37" s="216" t="s">
        <v>163</v>
      </c>
      <c r="C37" s="232"/>
      <c r="D37" s="210">
        <v>0</v>
      </c>
      <c r="E37" s="211" t="e">
        <f t="shared" si="0"/>
        <v>#DIV/0!</v>
      </c>
    </row>
    <row r="38" spans="1:10">
      <c r="A38" s="208"/>
      <c r="B38" s="233" t="s">
        <v>164</v>
      </c>
      <c r="C38" s="210">
        <v>244</v>
      </c>
      <c r="D38" s="210">
        <v>244</v>
      </c>
      <c r="E38" s="211">
        <f t="shared" si="0"/>
        <v>100</v>
      </c>
    </row>
    <row r="39" spans="1:10">
      <c r="A39" s="208">
        <v>20115</v>
      </c>
      <c r="B39" s="209" t="s">
        <v>165</v>
      </c>
      <c r="C39" s="210">
        <f>C40+C41+C42</f>
        <v>71</v>
      </c>
      <c r="D39" s="210">
        <f>D40+D41+D42</f>
        <v>76</v>
      </c>
      <c r="E39" s="211">
        <f t="shared" si="0"/>
        <v>93.4</v>
      </c>
    </row>
    <row r="40" spans="1:10">
      <c r="A40" s="208"/>
      <c r="B40" s="234" t="s">
        <v>140</v>
      </c>
      <c r="C40" s="235">
        <v>71</v>
      </c>
      <c r="D40" s="210">
        <v>71</v>
      </c>
      <c r="E40" s="211">
        <f t="shared" si="0"/>
        <v>100</v>
      </c>
    </row>
    <row r="41" spans="1:10">
      <c r="A41" s="208">
        <v>2011504</v>
      </c>
      <c r="B41" s="216" t="s">
        <v>166</v>
      </c>
      <c r="C41" s="235"/>
      <c r="D41" s="210">
        <v>0</v>
      </c>
      <c r="E41" s="211" t="e">
        <f t="shared" si="0"/>
        <v>#DIV/0!</v>
      </c>
    </row>
    <row r="42" spans="1:10">
      <c r="A42" s="208"/>
      <c r="B42" s="236" t="s">
        <v>167</v>
      </c>
      <c r="C42" s="235"/>
      <c r="D42" s="210">
        <v>5</v>
      </c>
      <c r="E42" s="211">
        <f t="shared" si="0"/>
        <v>0</v>
      </c>
    </row>
    <row r="43" spans="1:10">
      <c r="A43" s="208"/>
      <c r="B43" s="237" t="s">
        <v>168</v>
      </c>
      <c r="C43" s="210">
        <f>C44+C45</f>
        <v>180</v>
      </c>
      <c r="D43" s="210">
        <f>D44+D45</f>
        <v>200</v>
      </c>
      <c r="E43" s="211">
        <f t="shared" si="0"/>
        <v>90</v>
      </c>
    </row>
    <row r="44" spans="1:10">
      <c r="A44" s="208"/>
      <c r="B44" s="234" t="s">
        <v>140</v>
      </c>
      <c r="C44" s="235"/>
      <c r="D44" s="210">
        <v>0</v>
      </c>
      <c r="E44" s="211" t="e">
        <f t="shared" si="0"/>
        <v>#DIV/0!</v>
      </c>
    </row>
    <row r="45" spans="1:10">
      <c r="A45" s="208"/>
      <c r="B45" s="238" t="s">
        <v>169</v>
      </c>
      <c r="C45" s="235">
        <v>180</v>
      </c>
      <c r="D45" s="210">
        <v>200</v>
      </c>
      <c r="E45" s="211">
        <f t="shared" si="0"/>
        <v>90</v>
      </c>
    </row>
    <row r="46" spans="1:10">
      <c r="A46" s="208">
        <v>20125</v>
      </c>
      <c r="B46" s="209" t="s">
        <v>170</v>
      </c>
      <c r="C46" s="239">
        <f>C47</f>
        <v>0</v>
      </c>
      <c r="D46" s="210">
        <v>0</v>
      </c>
      <c r="E46" s="211" t="e">
        <f t="shared" si="0"/>
        <v>#DIV/0!</v>
      </c>
    </row>
    <row r="47" spans="1:10">
      <c r="A47" s="208">
        <v>2012506</v>
      </c>
      <c r="B47" s="216" t="s">
        <v>171</v>
      </c>
      <c r="C47" s="239"/>
      <c r="D47" s="210">
        <v>0</v>
      </c>
      <c r="E47" s="211" t="e">
        <f t="shared" si="0"/>
        <v>#DIV/0!</v>
      </c>
    </row>
    <row r="48" spans="1:10">
      <c r="A48" s="208">
        <v>20129</v>
      </c>
      <c r="B48" s="209" t="s">
        <v>172</v>
      </c>
      <c r="C48" s="210">
        <f>C49+C50+C51</f>
        <v>81</v>
      </c>
      <c r="D48" s="210">
        <f>D49+D50+D51</f>
        <v>97</v>
      </c>
      <c r="E48" s="211">
        <f t="shared" si="0"/>
        <v>83.5</v>
      </c>
    </row>
    <row r="49" spans="1:5">
      <c r="A49" s="208">
        <v>2012901</v>
      </c>
      <c r="B49" s="216" t="s">
        <v>140</v>
      </c>
      <c r="C49" s="217">
        <v>80</v>
      </c>
      <c r="D49" s="210">
        <v>96</v>
      </c>
      <c r="E49" s="211">
        <f t="shared" si="0"/>
        <v>83.3</v>
      </c>
    </row>
    <row r="50" spans="1:5">
      <c r="A50" s="208">
        <v>2012902</v>
      </c>
      <c r="B50" s="216" t="s">
        <v>141</v>
      </c>
      <c r="C50" s="240"/>
      <c r="D50" s="210">
        <v>0</v>
      </c>
      <c r="E50" s="211" t="e">
        <f t="shared" si="0"/>
        <v>#DIV/0!</v>
      </c>
    </row>
    <row r="51" spans="1:5">
      <c r="A51" s="208"/>
      <c r="B51" s="241" t="s">
        <v>173</v>
      </c>
      <c r="C51" s="240">
        <v>1</v>
      </c>
      <c r="D51" s="210">
        <v>1</v>
      </c>
      <c r="E51" s="211">
        <f t="shared" si="0"/>
        <v>100</v>
      </c>
    </row>
    <row r="52" spans="1:5">
      <c r="A52" s="208">
        <v>20131</v>
      </c>
      <c r="B52" s="209" t="s">
        <v>174</v>
      </c>
      <c r="C52" s="210">
        <f>C53+C54+C55+C56</f>
        <v>550</v>
      </c>
      <c r="D52" s="210">
        <f>D53+D54+D55+D56</f>
        <v>586</v>
      </c>
      <c r="E52" s="211">
        <f t="shared" si="0"/>
        <v>93.9</v>
      </c>
    </row>
    <row r="53" spans="1:5">
      <c r="A53" s="208"/>
      <c r="B53" s="216" t="s">
        <v>140</v>
      </c>
      <c r="C53" s="242">
        <v>450</v>
      </c>
      <c r="D53" s="210">
        <v>489</v>
      </c>
      <c r="E53" s="211">
        <f t="shared" si="0"/>
        <v>92</v>
      </c>
    </row>
    <row r="54" spans="1:5">
      <c r="A54" s="208">
        <v>2013102</v>
      </c>
      <c r="B54" s="216" t="s">
        <v>141</v>
      </c>
      <c r="C54" s="242"/>
      <c r="D54" s="210">
        <v>0</v>
      </c>
      <c r="E54" s="211" t="e">
        <f t="shared" si="0"/>
        <v>#DIV/0!</v>
      </c>
    </row>
    <row r="55" spans="1:5">
      <c r="A55" s="208">
        <v>2013105</v>
      </c>
      <c r="B55" s="216" t="s">
        <v>175</v>
      </c>
      <c r="C55" s="243">
        <v>50</v>
      </c>
      <c r="D55" s="210">
        <v>47</v>
      </c>
      <c r="E55" s="211">
        <f t="shared" si="0"/>
        <v>106.4</v>
      </c>
    </row>
    <row r="56" spans="1:5">
      <c r="A56" s="208"/>
      <c r="B56" s="244" t="s">
        <v>176</v>
      </c>
      <c r="C56" s="243">
        <v>50</v>
      </c>
      <c r="D56" s="210">
        <v>50</v>
      </c>
      <c r="E56" s="211">
        <f t="shared" si="0"/>
        <v>100</v>
      </c>
    </row>
    <row r="57" spans="1:5">
      <c r="A57" s="208">
        <v>20132</v>
      </c>
      <c r="B57" s="209" t="s">
        <v>177</v>
      </c>
      <c r="C57" s="210">
        <f>C58</f>
        <v>44</v>
      </c>
      <c r="D57" s="210">
        <f>D58</f>
        <v>33</v>
      </c>
      <c r="E57" s="211">
        <f t="shared" si="0"/>
        <v>133.3</v>
      </c>
    </row>
    <row r="58" spans="1:5">
      <c r="A58" s="208"/>
      <c r="B58" s="216" t="s">
        <v>140</v>
      </c>
      <c r="C58" s="245">
        <v>44</v>
      </c>
      <c r="D58" s="210">
        <v>33</v>
      </c>
      <c r="E58" s="211">
        <f t="shared" si="0"/>
        <v>133.3</v>
      </c>
    </row>
    <row r="59" spans="1:5">
      <c r="A59" s="208">
        <v>2013202</v>
      </c>
      <c r="B59" s="216" t="s">
        <v>141</v>
      </c>
      <c r="C59" s="245">
        <v>0</v>
      </c>
      <c r="D59" s="210">
        <v>0</v>
      </c>
      <c r="E59" s="211" t="e">
        <f t="shared" si="0"/>
        <v>#DIV/0!</v>
      </c>
    </row>
    <row r="60" spans="1:5">
      <c r="A60" s="208">
        <v>20133</v>
      </c>
      <c r="B60" s="209" t="s">
        <v>178</v>
      </c>
      <c r="C60" s="246">
        <f>C62</f>
        <v>0</v>
      </c>
      <c r="D60" s="210">
        <f>D61+D62</f>
        <v>43</v>
      </c>
      <c r="E60" s="211">
        <f t="shared" si="0"/>
        <v>0</v>
      </c>
    </row>
    <row r="61" spans="1:5">
      <c r="A61" s="208"/>
      <c r="B61" s="216" t="s">
        <v>140</v>
      </c>
      <c r="C61" s="246"/>
      <c r="D61" s="210">
        <v>43</v>
      </c>
      <c r="E61" s="211">
        <f t="shared" si="0"/>
        <v>0</v>
      </c>
    </row>
    <row r="62" spans="1:5">
      <c r="A62" s="208">
        <v>2013302</v>
      </c>
      <c r="B62" s="216" t="s">
        <v>141</v>
      </c>
      <c r="C62" s="246"/>
      <c r="D62" s="210">
        <v>0</v>
      </c>
      <c r="E62" s="211" t="e">
        <f t="shared" si="0"/>
        <v>#DIV/0!</v>
      </c>
    </row>
    <row r="63" spans="1:5">
      <c r="A63" s="208"/>
      <c r="B63" s="247" t="s">
        <v>179</v>
      </c>
      <c r="C63" s="246"/>
      <c r="D63" s="210">
        <f>D64+D65</f>
        <v>14</v>
      </c>
      <c r="E63" s="211">
        <f t="shared" si="0"/>
        <v>0</v>
      </c>
    </row>
    <row r="64" spans="1:5">
      <c r="A64" s="208"/>
      <c r="B64" s="248" t="s">
        <v>140</v>
      </c>
      <c r="C64" s="246"/>
      <c r="D64" s="210">
        <v>14</v>
      </c>
      <c r="E64" s="211">
        <f t="shared" si="0"/>
        <v>0</v>
      </c>
    </row>
    <row r="65" spans="1:5">
      <c r="A65" s="208"/>
      <c r="B65" s="248" t="s">
        <v>141</v>
      </c>
      <c r="C65" s="246"/>
      <c r="D65" s="210">
        <v>0</v>
      </c>
      <c r="E65" s="211" t="e">
        <f t="shared" si="0"/>
        <v>#DIV/0!</v>
      </c>
    </row>
    <row r="66" spans="1:5">
      <c r="A66" s="208"/>
      <c r="B66" s="249" t="s">
        <v>180</v>
      </c>
      <c r="C66" s="246"/>
      <c r="D66" s="210">
        <f>D67+D68</f>
        <v>249</v>
      </c>
      <c r="E66" s="211">
        <f t="shared" si="0"/>
        <v>0</v>
      </c>
    </row>
    <row r="67" spans="1:5">
      <c r="A67" s="208"/>
      <c r="B67" s="250" t="s">
        <v>181</v>
      </c>
      <c r="C67" s="246"/>
      <c r="D67" s="210">
        <v>0</v>
      </c>
      <c r="E67" s="211" t="e">
        <f t="shared" si="0"/>
        <v>#DIV/0!</v>
      </c>
    </row>
    <row r="68" spans="1:5">
      <c r="A68" s="208"/>
      <c r="B68" s="250" t="s">
        <v>182</v>
      </c>
      <c r="C68" s="246"/>
      <c r="D68" s="210">
        <v>249</v>
      </c>
      <c r="E68" s="211">
        <f t="shared" si="0"/>
        <v>0</v>
      </c>
    </row>
    <row r="69" spans="1:5">
      <c r="A69" s="208">
        <v>204</v>
      </c>
      <c r="B69" s="209" t="s">
        <v>183</v>
      </c>
      <c r="C69" s="210">
        <f>C70+C74+C78+C80+C83+C88</f>
        <v>310</v>
      </c>
      <c r="D69" s="210">
        <f>D70+D74+D78+D80+D83+D88</f>
        <v>592</v>
      </c>
      <c r="E69" s="211">
        <f t="shared" si="0"/>
        <v>52.4</v>
      </c>
    </row>
    <row r="70" spans="1:5">
      <c r="A70" s="208"/>
      <c r="B70" s="251" t="s">
        <v>184</v>
      </c>
      <c r="C70" s="210">
        <f>C71+C72+C73</f>
        <v>200</v>
      </c>
      <c r="D70" s="210">
        <f>D71+D72+D73</f>
        <v>203</v>
      </c>
      <c r="E70" s="211">
        <f t="shared" ref="E70:E133" si="1">ROUND(C70/D70*100,1)</f>
        <v>98.5</v>
      </c>
    </row>
    <row r="71" spans="1:5">
      <c r="A71" s="208"/>
      <c r="B71" s="252" t="s">
        <v>185</v>
      </c>
      <c r="C71" s="253"/>
      <c r="D71" s="210">
        <v>0</v>
      </c>
      <c r="E71" s="211" t="e">
        <f t="shared" si="1"/>
        <v>#DIV/0!</v>
      </c>
    </row>
    <row r="72" spans="1:5">
      <c r="A72" s="208"/>
      <c r="B72" s="252" t="s">
        <v>186</v>
      </c>
      <c r="C72" s="253"/>
      <c r="D72" s="210">
        <v>0</v>
      </c>
      <c r="E72" s="211" t="e">
        <f t="shared" si="1"/>
        <v>#DIV/0!</v>
      </c>
    </row>
    <row r="73" spans="1:5">
      <c r="A73" s="208"/>
      <c r="B73" s="254" t="s">
        <v>187</v>
      </c>
      <c r="C73" s="253">
        <v>200</v>
      </c>
      <c r="D73" s="210">
        <v>203</v>
      </c>
      <c r="E73" s="211">
        <f t="shared" si="1"/>
        <v>98.5</v>
      </c>
    </row>
    <row r="74" spans="1:5">
      <c r="A74" s="208">
        <v>20402</v>
      </c>
      <c r="B74" s="209" t="s">
        <v>188</v>
      </c>
      <c r="C74" s="255">
        <f>C75+C76+C77</f>
        <v>110</v>
      </c>
      <c r="D74" s="210">
        <f>D75+D76+D77</f>
        <v>117</v>
      </c>
      <c r="E74" s="211">
        <f t="shared" si="1"/>
        <v>94</v>
      </c>
    </row>
    <row r="75" spans="1:5">
      <c r="A75" s="208">
        <v>2040202</v>
      </c>
      <c r="B75" s="216" t="s">
        <v>141</v>
      </c>
      <c r="C75" s="255">
        <v>10</v>
      </c>
      <c r="D75" s="210">
        <v>22</v>
      </c>
      <c r="E75" s="211">
        <f t="shared" si="1"/>
        <v>45.5</v>
      </c>
    </row>
    <row r="76" spans="1:5">
      <c r="A76" s="208">
        <v>2040211</v>
      </c>
      <c r="B76" s="216" t="s">
        <v>189</v>
      </c>
      <c r="C76" s="256"/>
      <c r="D76" s="210">
        <v>0</v>
      </c>
      <c r="E76" s="211" t="e">
        <f t="shared" si="1"/>
        <v>#DIV/0!</v>
      </c>
    </row>
    <row r="77" spans="1:5">
      <c r="A77" s="208">
        <v>2040299</v>
      </c>
      <c r="B77" s="216" t="s">
        <v>190</v>
      </c>
      <c r="C77" s="257">
        <v>100</v>
      </c>
      <c r="D77" s="210">
        <v>95</v>
      </c>
      <c r="E77" s="211">
        <f t="shared" si="1"/>
        <v>105.3</v>
      </c>
    </row>
    <row r="78" spans="1:5">
      <c r="A78" s="208">
        <v>20403</v>
      </c>
      <c r="B78" s="209" t="s">
        <v>191</v>
      </c>
      <c r="C78" s="257"/>
      <c r="D78" s="210">
        <v>0</v>
      </c>
      <c r="E78" s="211" t="e">
        <f t="shared" si="1"/>
        <v>#DIV/0!</v>
      </c>
    </row>
    <row r="79" spans="1:5">
      <c r="A79" s="208">
        <v>2040399</v>
      </c>
      <c r="B79" s="216" t="s">
        <v>192</v>
      </c>
      <c r="C79" s="257"/>
      <c r="D79" s="210">
        <v>0</v>
      </c>
      <c r="E79" s="211" t="e">
        <f t="shared" si="1"/>
        <v>#DIV/0!</v>
      </c>
    </row>
    <row r="80" spans="1:5">
      <c r="A80" s="208"/>
      <c r="B80" s="258" t="s">
        <v>193</v>
      </c>
      <c r="C80" s="257"/>
      <c r="D80" s="210">
        <f>D81+D82</f>
        <v>2</v>
      </c>
      <c r="E80" s="211">
        <f t="shared" si="1"/>
        <v>0</v>
      </c>
    </row>
    <row r="81" spans="1:5">
      <c r="A81" s="208"/>
      <c r="B81" s="259" t="s">
        <v>140</v>
      </c>
      <c r="C81" s="257"/>
      <c r="D81" s="210">
        <v>0</v>
      </c>
      <c r="E81" s="211" t="e">
        <f t="shared" si="1"/>
        <v>#DIV/0!</v>
      </c>
    </row>
    <row r="82" spans="1:5">
      <c r="A82" s="208"/>
      <c r="B82" s="260" t="s">
        <v>194</v>
      </c>
      <c r="C82" s="257"/>
      <c r="D82" s="210">
        <v>2</v>
      </c>
      <c r="E82" s="211">
        <f t="shared" si="1"/>
        <v>0</v>
      </c>
    </row>
    <row r="83" spans="1:5">
      <c r="A83" s="208">
        <v>20406</v>
      </c>
      <c r="B83" s="209" t="s">
        <v>195</v>
      </c>
      <c r="C83" s="261"/>
      <c r="D83" s="210">
        <f>D84+D85+D86+D87</f>
        <v>170</v>
      </c>
      <c r="E83" s="211">
        <f t="shared" si="1"/>
        <v>0</v>
      </c>
    </row>
    <row r="84" spans="1:5">
      <c r="A84" s="208"/>
      <c r="B84" s="259" t="s">
        <v>196</v>
      </c>
      <c r="C84" s="261"/>
      <c r="D84" s="210">
        <v>170</v>
      </c>
      <c r="E84" s="211">
        <f t="shared" si="1"/>
        <v>0</v>
      </c>
    </row>
    <row r="85" spans="1:5">
      <c r="A85" s="208">
        <v>2040602</v>
      </c>
      <c r="B85" s="216" t="s">
        <v>141</v>
      </c>
      <c r="C85" s="261"/>
      <c r="D85" s="210">
        <v>0</v>
      </c>
      <c r="E85" s="211" t="e">
        <f t="shared" si="1"/>
        <v>#DIV/0!</v>
      </c>
    </row>
    <row r="86" spans="1:5">
      <c r="A86" s="208">
        <v>2040604</v>
      </c>
      <c r="B86" s="216" t="s">
        <v>197</v>
      </c>
      <c r="C86" s="262"/>
      <c r="D86" s="210">
        <v>0</v>
      </c>
      <c r="E86" s="211" t="e">
        <f t="shared" si="1"/>
        <v>#DIV/0!</v>
      </c>
    </row>
    <row r="87" spans="1:5">
      <c r="A87" s="208">
        <v>2040605</v>
      </c>
      <c r="B87" s="216" t="s">
        <v>198</v>
      </c>
      <c r="C87" s="263"/>
      <c r="D87" s="210">
        <v>0</v>
      </c>
      <c r="E87" s="211" t="e">
        <f t="shared" si="1"/>
        <v>#DIV/0!</v>
      </c>
    </row>
    <row r="88" spans="1:5">
      <c r="A88" s="208"/>
      <c r="B88" s="264" t="s">
        <v>199</v>
      </c>
      <c r="C88" s="263"/>
      <c r="D88" s="210">
        <f>D89</f>
        <v>100</v>
      </c>
      <c r="E88" s="211">
        <f t="shared" si="1"/>
        <v>0</v>
      </c>
    </row>
    <row r="89" spans="1:5">
      <c r="A89" s="208"/>
      <c r="B89" s="265" t="s">
        <v>200</v>
      </c>
      <c r="C89" s="263"/>
      <c r="D89" s="210">
        <v>100</v>
      </c>
      <c r="E89" s="211">
        <f t="shared" si="1"/>
        <v>0</v>
      </c>
    </row>
    <row r="90" spans="1:5">
      <c r="A90" s="208">
        <v>205</v>
      </c>
      <c r="B90" s="209" t="s">
        <v>201</v>
      </c>
      <c r="C90" s="210">
        <f>C91+C96+C99+C101</f>
        <v>17000</v>
      </c>
      <c r="D90" s="210">
        <f>D91+D96+D99+D101</f>
        <v>17070</v>
      </c>
      <c r="E90" s="211">
        <f t="shared" si="1"/>
        <v>99.6</v>
      </c>
    </row>
    <row r="91" spans="1:5">
      <c r="A91" s="208">
        <v>20502</v>
      </c>
      <c r="B91" s="209" t="s">
        <v>202</v>
      </c>
      <c r="C91" s="210">
        <f>C92+C93+C94+C95</f>
        <v>16190</v>
      </c>
      <c r="D91" s="210">
        <f>D92+D93+D94+D95</f>
        <v>16400</v>
      </c>
      <c r="E91" s="211">
        <f t="shared" si="1"/>
        <v>98.7</v>
      </c>
    </row>
    <row r="92" spans="1:5">
      <c r="A92" s="208">
        <v>2050201</v>
      </c>
      <c r="B92" s="216" t="s">
        <v>203</v>
      </c>
      <c r="C92" s="266">
        <v>200</v>
      </c>
      <c r="D92" s="210">
        <v>123</v>
      </c>
      <c r="E92" s="211">
        <f t="shared" si="1"/>
        <v>162.6</v>
      </c>
    </row>
    <row r="93" spans="1:5">
      <c r="A93" s="208">
        <v>2050202</v>
      </c>
      <c r="B93" s="216" t="s">
        <v>204</v>
      </c>
      <c r="C93" s="266">
        <v>7500</v>
      </c>
      <c r="D93" s="210">
        <v>7435</v>
      </c>
      <c r="E93" s="211">
        <f t="shared" si="1"/>
        <v>100.9</v>
      </c>
    </row>
    <row r="94" spans="1:5">
      <c r="A94" s="208"/>
      <c r="B94" s="267" t="s">
        <v>205</v>
      </c>
      <c r="C94" s="266">
        <v>5890</v>
      </c>
      <c r="D94" s="210">
        <v>6201</v>
      </c>
      <c r="E94" s="211">
        <f t="shared" si="1"/>
        <v>95</v>
      </c>
    </row>
    <row r="95" spans="1:5">
      <c r="A95" s="208">
        <v>2050204</v>
      </c>
      <c r="B95" s="216" t="s">
        <v>206</v>
      </c>
      <c r="C95" s="266">
        <v>2600</v>
      </c>
      <c r="D95" s="210">
        <v>2641</v>
      </c>
      <c r="E95" s="211">
        <f t="shared" si="1"/>
        <v>98.4</v>
      </c>
    </row>
    <row r="96" spans="1:5">
      <c r="A96" s="208"/>
      <c r="B96" s="268" t="s">
        <v>207</v>
      </c>
      <c r="C96" s="210">
        <f>C97+C98</f>
        <v>10</v>
      </c>
      <c r="D96" s="210">
        <f>D97+D98</f>
        <v>10</v>
      </c>
      <c r="E96" s="211">
        <f t="shared" si="1"/>
        <v>100</v>
      </c>
    </row>
    <row r="97" spans="1:5">
      <c r="A97" s="208"/>
      <c r="B97" s="269" t="s">
        <v>208</v>
      </c>
      <c r="C97" s="270"/>
      <c r="D97" s="210">
        <v>0</v>
      </c>
      <c r="E97" s="211" t="e">
        <f t="shared" si="1"/>
        <v>#DIV/0!</v>
      </c>
    </row>
    <row r="98" spans="1:5">
      <c r="A98" s="208"/>
      <c r="B98" s="269" t="s">
        <v>209</v>
      </c>
      <c r="C98" s="270">
        <v>10</v>
      </c>
      <c r="D98" s="210">
        <v>10</v>
      </c>
      <c r="E98" s="211">
        <f t="shared" si="1"/>
        <v>100</v>
      </c>
    </row>
    <row r="99" spans="1:5">
      <c r="A99" s="208">
        <v>20508</v>
      </c>
      <c r="B99" s="209" t="s">
        <v>210</v>
      </c>
      <c r="C99" s="271">
        <f>C100</f>
        <v>0</v>
      </c>
      <c r="D99" s="210">
        <v>0</v>
      </c>
      <c r="E99" s="211" t="e">
        <f t="shared" si="1"/>
        <v>#DIV/0!</v>
      </c>
    </row>
    <row r="100" spans="1:5">
      <c r="A100" s="208">
        <v>2050801</v>
      </c>
      <c r="B100" s="216" t="s">
        <v>211</v>
      </c>
      <c r="C100" s="272"/>
      <c r="D100" s="210">
        <v>0</v>
      </c>
      <c r="E100" s="211" t="e">
        <f t="shared" si="1"/>
        <v>#DIV/0!</v>
      </c>
    </row>
    <row r="101" spans="1:5">
      <c r="A101" s="208">
        <v>20509</v>
      </c>
      <c r="B101" s="209" t="s">
        <v>212</v>
      </c>
      <c r="C101" s="210">
        <f>C102+C103</f>
        <v>800</v>
      </c>
      <c r="D101" s="210">
        <f>D102+D103</f>
        <v>660</v>
      </c>
      <c r="E101" s="211">
        <f t="shared" si="1"/>
        <v>121.2</v>
      </c>
    </row>
    <row r="102" spans="1:5">
      <c r="A102" s="208">
        <v>2050901</v>
      </c>
      <c r="B102" s="216" t="s">
        <v>213</v>
      </c>
      <c r="C102" s="273"/>
      <c r="D102" s="210">
        <v>0</v>
      </c>
      <c r="E102" s="211" t="e">
        <f t="shared" si="1"/>
        <v>#DIV/0!</v>
      </c>
    </row>
    <row r="103" spans="1:5">
      <c r="A103" s="208">
        <v>2050999</v>
      </c>
      <c r="B103" s="216" t="s">
        <v>214</v>
      </c>
      <c r="C103" s="274">
        <v>800</v>
      </c>
      <c r="D103" s="210">
        <v>660</v>
      </c>
      <c r="E103" s="211">
        <f t="shared" si="1"/>
        <v>121.2</v>
      </c>
    </row>
    <row r="104" spans="1:5">
      <c r="A104" s="208">
        <v>206</v>
      </c>
      <c r="B104" s="209" t="s">
        <v>215</v>
      </c>
      <c r="C104" s="210">
        <f>C105+C107+C111+C114</f>
        <v>1450</v>
      </c>
      <c r="D104" s="210">
        <f>D105+D107+D111+D114</f>
        <v>1439</v>
      </c>
      <c r="E104" s="211">
        <f t="shared" si="1"/>
        <v>100.8</v>
      </c>
    </row>
    <row r="105" spans="1:5">
      <c r="A105" s="208"/>
      <c r="B105" s="275" t="s">
        <v>216</v>
      </c>
      <c r="C105" s="210">
        <f>C106</f>
        <v>20</v>
      </c>
      <c r="D105" s="210">
        <f>D106</f>
        <v>16</v>
      </c>
      <c r="E105" s="211">
        <f t="shared" si="1"/>
        <v>125</v>
      </c>
    </row>
    <row r="106" spans="1:5">
      <c r="A106" s="208"/>
      <c r="B106" s="276" t="s">
        <v>140</v>
      </c>
      <c r="C106" s="277">
        <v>20</v>
      </c>
      <c r="D106" s="210">
        <v>16</v>
      </c>
      <c r="E106" s="211">
        <f t="shared" si="1"/>
        <v>125</v>
      </c>
    </row>
    <row r="107" spans="1:5">
      <c r="A107" s="208"/>
      <c r="B107" s="278" t="s">
        <v>217</v>
      </c>
      <c r="C107" s="210">
        <f>C108+C109+C110</f>
        <v>450</v>
      </c>
      <c r="D107" s="210">
        <f>D108+D109+D110</f>
        <v>438</v>
      </c>
      <c r="E107" s="211">
        <f t="shared" si="1"/>
        <v>102.7</v>
      </c>
    </row>
    <row r="108" spans="1:5">
      <c r="A108" s="208"/>
      <c r="B108" s="279" t="s">
        <v>218</v>
      </c>
      <c r="C108" s="277">
        <v>400</v>
      </c>
      <c r="D108" s="280">
        <v>378</v>
      </c>
      <c r="E108" s="211">
        <f t="shared" si="1"/>
        <v>105.8</v>
      </c>
    </row>
    <row r="109" spans="1:5">
      <c r="A109" s="208"/>
      <c r="B109" s="279" t="s">
        <v>219</v>
      </c>
      <c r="C109" s="277">
        <v>50</v>
      </c>
      <c r="D109" s="280">
        <v>60</v>
      </c>
      <c r="E109" s="211">
        <f t="shared" si="1"/>
        <v>83.3</v>
      </c>
    </row>
    <row r="110" spans="1:5">
      <c r="A110" s="208"/>
      <c r="B110" s="279" t="s">
        <v>220</v>
      </c>
      <c r="C110" s="277"/>
      <c r="D110" s="281">
        <v>0</v>
      </c>
      <c r="E110" s="211" t="e">
        <f t="shared" si="1"/>
        <v>#DIV/0!</v>
      </c>
    </row>
    <row r="111" spans="1:5">
      <c r="A111" s="208"/>
      <c r="B111" s="282" t="s">
        <v>221</v>
      </c>
      <c r="C111" s="281">
        <f>C112+C113</f>
        <v>80</v>
      </c>
      <c r="D111" s="281">
        <f>D112+D113</f>
        <v>85</v>
      </c>
      <c r="E111" s="211">
        <f t="shared" si="1"/>
        <v>94.1</v>
      </c>
    </row>
    <row r="112" spans="1:5">
      <c r="A112" s="208"/>
      <c r="B112" s="283" t="s">
        <v>222</v>
      </c>
      <c r="C112" s="277">
        <v>80</v>
      </c>
      <c r="D112" s="284">
        <v>85</v>
      </c>
      <c r="E112" s="211">
        <f t="shared" si="1"/>
        <v>94.1</v>
      </c>
    </row>
    <row r="113" spans="1:5">
      <c r="A113" s="208"/>
      <c r="B113" s="283" t="s">
        <v>223</v>
      </c>
      <c r="C113" s="277"/>
      <c r="D113" s="284">
        <v>0</v>
      </c>
      <c r="E113" s="211" t="e">
        <f t="shared" si="1"/>
        <v>#DIV/0!</v>
      </c>
    </row>
    <row r="114" spans="1:5">
      <c r="A114" s="208">
        <v>20699</v>
      </c>
      <c r="B114" s="209" t="s">
        <v>224</v>
      </c>
      <c r="C114" s="210">
        <f>C115+C116</f>
        <v>900</v>
      </c>
      <c r="D114" s="210">
        <f>D115+D116</f>
        <v>900</v>
      </c>
      <c r="E114" s="211">
        <f t="shared" si="1"/>
        <v>100</v>
      </c>
    </row>
    <row r="115" spans="1:5">
      <c r="A115" s="208"/>
      <c r="B115" s="285" t="s">
        <v>225</v>
      </c>
      <c r="C115" s="277">
        <v>200</v>
      </c>
      <c r="D115" s="210">
        <v>200</v>
      </c>
      <c r="E115" s="211">
        <f t="shared" si="1"/>
        <v>100</v>
      </c>
    </row>
    <row r="116" spans="1:5">
      <c r="A116" s="208">
        <v>2069999</v>
      </c>
      <c r="B116" s="216" t="s">
        <v>226</v>
      </c>
      <c r="C116" s="277">
        <v>700</v>
      </c>
      <c r="D116" s="210">
        <v>700</v>
      </c>
      <c r="E116" s="211">
        <f t="shared" si="1"/>
        <v>100</v>
      </c>
    </row>
    <row r="117" spans="1:5">
      <c r="A117" s="208">
        <v>207</v>
      </c>
      <c r="B117" s="209" t="s">
        <v>227</v>
      </c>
      <c r="C117" s="210">
        <f>C118+C122+C124+C128</f>
        <v>5</v>
      </c>
      <c r="D117" s="210">
        <f>D118+D122+D124+D128</f>
        <v>103</v>
      </c>
      <c r="E117" s="211">
        <f t="shared" si="1"/>
        <v>4.9</v>
      </c>
    </row>
    <row r="118" spans="1:5">
      <c r="A118" s="208">
        <v>20701</v>
      </c>
      <c r="B118" s="209" t="s">
        <v>228</v>
      </c>
      <c r="C118" s="210">
        <f>C119+C120+C121</f>
        <v>5</v>
      </c>
      <c r="D118" s="210">
        <f>D119+D120+D121</f>
        <v>58</v>
      </c>
      <c r="E118" s="211">
        <f t="shared" si="1"/>
        <v>8.6</v>
      </c>
    </row>
    <row r="119" spans="1:5">
      <c r="A119" s="208"/>
      <c r="B119" s="286" t="s">
        <v>140</v>
      </c>
      <c r="C119" s="253">
        <v>5</v>
      </c>
      <c r="D119" s="210">
        <v>20</v>
      </c>
      <c r="E119" s="211">
        <f t="shared" si="1"/>
        <v>25</v>
      </c>
    </row>
    <row r="120" spans="1:5">
      <c r="A120" s="208"/>
      <c r="B120" s="287" t="s">
        <v>229</v>
      </c>
      <c r="C120" s="253"/>
      <c r="D120" s="210">
        <v>30</v>
      </c>
      <c r="E120" s="211">
        <f t="shared" si="1"/>
        <v>0</v>
      </c>
    </row>
    <row r="121" spans="1:5">
      <c r="A121" s="208">
        <v>2070199</v>
      </c>
      <c r="B121" s="216" t="s">
        <v>230</v>
      </c>
      <c r="C121" s="288"/>
      <c r="D121" s="210">
        <v>8</v>
      </c>
      <c r="E121" s="211">
        <f t="shared" si="1"/>
        <v>0</v>
      </c>
    </row>
    <row r="122" spans="1:5">
      <c r="A122" s="208">
        <v>20702</v>
      </c>
      <c r="B122" s="209" t="s">
        <v>231</v>
      </c>
      <c r="C122" s="271">
        <f>C123</f>
        <v>0</v>
      </c>
      <c r="D122" s="210">
        <v>0</v>
      </c>
      <c r="E122" s="211" t="e">
        <f t="shared" si="1"/>
        <v>#DIV/0!</v>
      </c>
    </row>
    <row r="123" spans="1:5">
      <c r="A123" s="208">
        <v>2070204</v>
      </c>
      <c r="B123" s="216" t="s">
        <v>232</v>
      </c>
      <c r="C123" s="289"/>
      <c r="D123" s="210">
        <v>0</v>
      </c>
      <c r="E123" s="211" t="e">
        <f t="shared" si="1"/>
        <v>#DIV/0!</v>
      </c>
    </row>
    <row r="124" spans="1:5">
      <c r="A124" s="208"/>
      <c r="B124" s="290" t="s">
        <v>233</v>
      </c>
      <c r="C124" s="289"/>
      <c r="D124" s="210">
        <f>D125+D126+D127</f>
        <v>40</v>
      </c>
      <c r="E124" s="211">
        <f t="shared" si="1"/>
        <v>0</v>
      </c>
    </row>
    <row r="125" spans="1:5">
      <c r="A125" s="208"/>
      <c r="B125" s="291" t="s">
        <v>140</v>
      </c>
      <c r="C125" s="289"/>
      <c r="D125" s="210">
        <v>32</v>
      </c>
      <c r="E125" s="211">
        <f t="shared" si="1"/>
        <v>0</v>
      </c>
    </row>
    <row r="126" spans="1:5">
      <c r="A126" s="208"/>
      <c r="B126" s="291" t="s">
        <v>141</v>
      </c>
      <c r="C126" s="289"/>
      <c r="D126" s="210">
        <v>0</v>
      </c>
      <c r="E126" s="211" t="e">
        <f t="shared" si="1"/>
        <v>#DIV/0!</v>
      </c>
    </row>
    <row r="127" spans="1:5">
      <c r="A127" s="208"/>
      <c r="B127" s="292" t="s">
        <v>234</v>
      </c>
      <c r="C127" s="289"/>
      <c r="D127" s="210">
        <v>8</v>
      </c>
      <c r="E127" s="211">
        <f t="shared" si="1"/>
        <v>0</v>
      </c>
    </row>
    <row r="128" spans="1:5">
      <c r="A128" s="208"/>
      <c r="B128" s="293" t="s">
        <v>235</v>
      </c>
      <c r="C128" s="289"/>
      <c r="D128" s="210">
        <f>D129+D130</f>
        <v>5</v>
      </c>
      <c r="E128" s="211">
        <f t="shared" si="1"/>
        <v>0</v>
      </c>
    </row>
    <row r="129" spans="1:5">
      <c r="A129" s="208"/>
      <c r="B129" s="294" t="s">
        <v>236</v>
      </c>
      <c r="C129" s="289"/>
      <c r="D129" s="210">
        <v>0</v>
      </c>
      <c r="E129" s="211" t="e">
        <f t="shared" si="1"/>
        <v>#DIV/0!</v>
      </c>
    </row>
    <row r="130" spans="1:5">
      <c r="A130" s="208"/>
      <c r="B130" s="294" t="s">
        <v>237</v>
      </c>
      <c r="C130" s="289"/>
      <c r="D130" s="210">
        <v>5</v>
      </c>
      <c r="E130" s="211">
        <f t="shared" si="1"/>
        <v>0</v>
      </c>
    </row>
    <row r="131" spans="1:5">
      <c r="A131" s="208">
        <v>208</v>
      </c>
      <c r="B131" s="209" t="s">
        <v>238</v>
      </c>
      <c r="C131" s="210">
        <f>C132+C135+C138+C143+C145+C149+C151+C154+C158+C160+C162</f>
        <v>8000</v>
      </c>
      <c r="D131" s="210">
        <f>D132+D135+D138+D143+D145+D149+D151+D154+D158+D160+D162</f>
        <v>5881</v>
      </c>
      <c r="E131" s="211">
        <f t="shared" si="1"/>
        <v>136</v>
      </c>
    </row>
    <row r="132" spans="1:5">
      <c r="A132" s="208">
        <v>20801</v>
      </c>
      <c r="B132" s="209" t="s">
        <v>239</v>
      </c>
      <c r="C132" s="295">
        <f>C133+C134</f>
        <v>20</v>
      </c>
      <c r="D132" s="210">
        <f>D133+D134</f>
        <v>16</v>
      </c>
      <c r="E132" s="211">
        <f t="shared" si="1"/>
        <v>125</v>
      </c>
    </row>
    <row r="133" spans="1:5">
      <c r="A133" s="208">
        <v>2080109</v>
      </c>
      <c r="B133" s="216" t="s">
        <v>240</v>
      </c>
      <c r="C133" s="296"/>
      <c r="D133" s="210">
        <v>0</v>
      </c>
      <c r="E133" s="211" t="e">
        <f t="shared" si="1"/>
        <v>#DIV/0!</v>
      </c>
    </row>
    <row r="134" spans="1:5">
      <c r="A134" s="208">
        <v>2080199</v>
      </c>
      <c r="B134" s="216" t="s">
        <v>241</v>
      </c>
      <c r="C134" s="297">
        <v>20</v>
      </c>
      <c r="D134" s="210">
        <v>16</v>
      </c>
      <c r="E134" s="211">
        <f t="shared" ref="E134:E197" si="2">ROUND(C134/D134*100,1)</f>
        <v>125</v>
      </c>
    </row>
    <row r="135" spans="1:5">
      <c r="A135" s="208">
        <v>20802</v>
      </c>
      <c r="B135" s="209" t="s">
        <v>242</v>
      </c>
      <c r="C135" s="298">
        <f>C136+C137</f>
        <v>0</v>
      </c>
      <c r="D135" s="210">
        <v>0</v>
      </c>
      <c r="E135" s="211" t="e">
        <f t="shared" si="2"/>
        <v>#DIV/0!</v>
      </c>
    </row>
    <row r="136" spans="1:5">
      <c r="A136" s="208">
        <v>2080205</v>
      </c>
      <c r="B136" s="216" t="s">
        <v>243</v>
      </c>
      <c r="C136" s="299"/>
      <c r="D136" s="210">
        <v>0</v>
      </c>
      <c r="E136" s="211" t="e">
        <f t="shared" si="2"/>
        <v>#DIV/0!</v>
      </c>
    </row>
    <row r="137" spans="1:5">
      <c r="A137" s="208">
        <v>2080208</v>
      </c>
      <c r="B137" s="216" t="s">
        <v>244</v>
      </c>
      <c r="C137" s="300"/>
      <c r="D137" s="210">
        <v>0</v>
      </c>
      <c r="E137" s="211" t="e">
        <f t="shared" si="2"/>
        <v>#DIV/0!</v>
      </c>
    </row>
    <row r="138" spans="1:5">
      <c r="A138" s="208">
        <v>20805</v>
      </c>
      <c r="B138" s="209" t="s">
        <v>245</v>
      </c>
      <c r="C138" s="210">
        <f>C139+C140+C141+C142</f>
        <v>5</v>
      </c>
      <c r="D138" s="210">
        <f>D139+D140+D141+D142</f>
        <v>4</v>
      </c>
      <c r="E138" s="211">
        <f t="shared" si="2"/>
        <v>125</v>
      </c>
    </row>
    <row r="139" spans="1:5">
      <c r="A139" s="208">
        <v>2080502</v>
      </c>
      <c r="B139" s="216" t="s">
        <v>246</v>
      </c>
      <c r="C139" s="301"/>
      <c r="D139" s="210">
        <v>0</v>
      </c>
      <c r="E139" s="211" t="e">
        <f t="shared" si="2"/>
        <v>#DIV/0!</v>
      </c>
    </row>
    <row r="140" spans="1:5">
      <c r="A140" s="208">
        <v>2080503</v>
      </c>
      <c r="B140" s="216" t="s">
        <v>247</v>
      </c>
      <c r="C140" s="302"/>
      <c r="D140" s="210">
        <v>0</v>
      </c>
      <c r="E140" s="211" t="e">
        <f t="shared" si="2"/>
        <v>#DIV/0!</v>
      </c>
    </row>
    <row r="141" spans="1:5">
      <c r="A141" s="208">
        <v>2080505</v>
      </c>
      <c r="B141" s="216" t="s">
        <v>248</v>
      </c>
      <c r="C141" s="303"/>
      <c r="D141" s="210">
        <v>0</v>
      </c>
      <c r="E141" s="211" t="e">
        <f t="shared" si="2"/>
        <v>#DIV/0!</v>
      </c>
    </row>
    <row r="142" spans="1:5">
      <c r="A142" s="208"/>
      <c r="B142" s="304" t="s">
        <v>249</v>
      </c>
      <c r="C142" s="303">
        <v>5</v>
      </c>
      <c r="D142" s="210">
        <v>4</v>
      </c>
      <c r="E142" s="211">
        <f t="shared" si="2"/>
        <v>125</v>
      </c>
    </row>
    <row r="143" spans="1:5">
      <c r="A143" s="208">
        <v>20807</v>
      </c>
      <c r="B143" s="209" t="s">
        <v>250</v>
      </c>
      <c r="C143" s="271">
        <f>C144</f>
        <v>0</v>
      </c>
      <c r="D143" s="210">
        <v>0</v>
      </c>
      <c r="E143" s="211" t="e">
        <f t="shared" si="2"/>
        <v>#DIV/0!</v>
      </c>
    </row>
    <row r="144" spans="1:5">
      <c r="A144" s="208">
        <v>2080799</v>
      </c>
      <c r="B144" s="216" t="s">
        <v>251</v>
      </c>
      <c r="C144" s="305"/>
      <c r="D144" s="210">
        <v>0</v>
      </c>
      <c r="E144" s="211" t="e">
        <f t="shared" si="2"/>
        <v>#DIV/0!</v>
      </c>
    </row>
    <row r="145" spans="1:5">
      <c r="A145" s="208">
        <v>20808</v>
      </c>
      <c r="B145" s="209" t="s">
        <v>252</v>
      </c>
      <c r="C145" s="210">
        <f>C146+C147+C148</f>
        <v>200</v>
      </c>
      <c r="D145" s="210">
        <f>D146+D147+D148</f>
        <v>171</v>
      </c>
      <c r="E145" s="211">
        <f t="shared" si="2"/>
        <v>117</v>
      </c>
    </row>
    <row r="146" spans="1:5">
      <c r="A146" s="208">
        <v>2080803</v>
      </c>
      <c r="B146" s="216" t="s">
        <v>253</v>
      </c>
      <c r="C146" s="306"/>
      <c r="D146" s="210">
        <v>0</v>
      </c>
      <c r="E146" s="211" t="e">
        <f t="shared" si="2"/>
        <v>#DIV/0!</v>
      </c>
    </row>
    <row r="147" spans="1:5">
      <c r="A147" s="208"/>
      <c r="B147" s="307" t="s">
        <v>254</v>
      </c>
      <c r="C147" s="306">
        <v>80</v>
      </c>
      <c r="D147" s="210">
        <v>60</v>
      </c>
      <c r="E147" s="211">
        <f t="shared" si="2"/>
        <v>133.3</v>
      </c>
    </row>
    <row r="148" spans="1:5">
      <c r="A148" s="208"/>
      <c r="B148" s="308" t="s">
        <v>255</v>
      </c>
      <c r="C148" s="306">
        <v>120</v>
      </c>
      <c r="D148" s="210">
        <v>111</v>
      </c>
      <c r="E148" s="211">
        <f t="shared" si="2"/>
        <v>108.1</v>
      </c>
    </row>
    <row r="149" spans="1:5">
      <c r="A149" s="208">
        <v>20810</v>
      </c>
      <c r="B149" s="209" t="s">
        <v>256</v>
      </c>
      <c r="C149" s="271">
        <f>C150</f>
        <v>0</v>
      </c>
      <c r="D149" s="210">
        <v>0</v>
      </c>
      <c r="E149" s="211" t="e">
        <f t="shared" si="2"/>
        <v>#DIV/0!</v>
      </c>
    </row>
    <row r="150" spans="1:5">
      <c r="A150" s="208">
        <v>2081004</v>
      </c>
      <c r="B150" s="216" t="s">
        <v>257</v>
      </c>
      <c r="C150" s="309"/>
      <c r="D150" s="210">
        <v>0</v>
      </c>
      <c r="E150" s="211" t="e">
        <f t="shared" si="2"/>
        <v>#DIV/0!</v>
      </c>
    </row>
    <row r="151" spans="1:5">
      <c r="A151" s="208">
        <v>20811</v>
      </c>
      <c r="B151" s="209" t="s">
        <v>258</v>
      </c>
      <c r="C151" s="210">
        <f>C152+C153</f>
        <v>5</v>
      </c>
      <c r="D151" s="210">
        <f>D152+D153</f>
        <v>2</v>
      </c>
      <c r="E151" s="211">
        <f t="shared" si="2"/>
        <v>250</v>
      </c>
    </row>
    <row r="152" spans="1:5">
      <c r="A152" s="208">
        <v>2081199</v>
      </c>
      <c r="B152" s="216" t="s">
        <v>259</v>
      </c>
      <c r="C152" s="310"/>
      <c r="D152" s="210">
        <v>0</v>
      </c>
      <c r="E152" s="211" t="e">
        <f t="shared" si="2"/>
        <v>#DIV/0!</v>
      </c>
    </row>
    <row r="153" spans="1:5">
      <c r="A153" s="208"/>
      <c r="B153" s="311" t="s">
        <v>260</v>
      </c>
      <c r="C153" s="310">
        <v>5</v>
      </c>
      <c r="D153" s="210">
        <v>2</v>
      </c>
      <c r="E153" s="211">
        <f t="shared" si="2"/>
        <v>250</v>
      </c>
    </row>
    <row r="154" spans="1:5">
      <c r="A154" s="208">
        <v>20815</v>
      </c>
      <c r="B154" s="209" t="s">
        <v>261</v>
      </c>
      <c r="C154" s="210">
        <f>C155+C156+C157</f>
        <v>150</v>
      </c>
      <c r="D154" s="210">
        <f>D155+D156+D157</f>
        <v>98</v>
      </c>
      <c r="E154" s="211">
        <f t="shared" si="2"/>
        <v>153.1</v>
      </c>
    </row>
    <row r="155" spans="1:5">
      <c r="A155" s="208"/>
      <c r="B155" s="312" t="s">
        <v>262</v>
      </c>
      <c r="C155" s="253">
        <v>100</v>
      </c>
      <c r="D155" s="210">
        <v>70</v>
      </c>
      <c r="E155" s="211">
        <f t="shared" si="2"/>
        <v>142.9</v>
      </c>
    </row>
    <row r="156" spans="1:5">
      <c r="A156" s="208">
        <v>2081502</v>
      </c>
      <c r="B156" s="216" t="s">
        <v>263</v>
      </c>
      <c r="C156" s="313"/>
      <c r="D156" s="210">
        <v>0</v>
      </c>
      <c r="E156" s="211" t="e">
        <f t="shared" si="2"/>
        <v>#DIV/0!</v>
      </c>
    </row>
    <row r="157" spans="1:5">
      <c r="A157" s="208"/>
      <c r="B157" s="314" t="s">
        <v>264</v>
      </c>
      <c r="C157" s="313">
        <v>50</v>
      </c>
      <c r="D157" s="210">
        <v>28</v>
      </c>
      <c r="E157" s="211">
        <f t="shared" si="2"/>
        <v>178.6</v>
      </c>
    </row>
    <row r="158" spans="1:5">
      <c r="A158" s="208">
        <v>20825</v>
      </c>
      <c r="B158" s="209" t="s">
        <v>265</v>
      </c>
      <c r="C158" s="271">
        <f>C159</f>
        <v>0</v>
      </c>
      <c r="D158" s="210">
        <v>0</v>
      </c>
      <c r="E158" s="211" t="e">
        <f t="shared" si="2"/>
        <v>#DIV/0!</v>
      </c>
    </row>
    <row r="159" spans="1:5">
      <c r="A159" s="208">
        <v>2082502</v>
      </c>
      <c r="B159" s="216" t="s">
        <v>266</v>
      </c>
      <c r="C159" s="315"/>
      <c r="D159" s="210">
        <v>0</v>
      </c>
      <c r="E159" s="211" t="e">
        <f t="shared" si="2"/>
        <v>#DIV/0!</v>
      </c>
    </row>
    <row r="160" spans="1:5">
      <c r="A160" s="208">
        <v>20826</v>
      </c>
      <c r="B160" s="209" t="s">
        <v>267</v>
      </c>
      <c r="C160" s="271">
        <f>C161</f>
        <v>0</v>
      </c>
      <c r="D160" s="210">
        <v>0</v>
      </c>
      <c r="E160" s="211" t="e">
        <f t="shared" si="2"/>
        <v>#DIV/0!</v>
      </c>
    </row>
    <row r="161" spans="1:5">
      <c r="A161" s="208">
        <v>2082699</v>
      </c>
      <c r="B161" s="216" t="s">
        <v>268</v>
      </c>
      <c r="C161" s="316"/>
      <c r="D161" s="210">
        <v>0</v>
      </c>
      <c r="E161" s="211" t="e">
        <f t="shared" si="2"/>
        <v>#DIV/0!</v>
      </c>
    </row>
    <row r="162" spans="1:5">
      <c r="A162" s="208"/>
      <c r="B162" s="317" t="s">
        <v>269</v>
      </c>
      <c r="C162" s="318">
        <f>C163</f>
        <v>7620</v>
      </c>
      <c r="D162" s="318">
        <f>D163</f>
        <v>5590</v>
      </c>
      <c r="E162" s="211">
        <f t="shared" si="2"/>
        <v>136.3</v>
      </c>
    </row>
    <row r="163" spans="1:5">
      <c r="A163" s="208"/>
      <c r="B163" s="319" t="s">
        <v>270</v>
      </c>
      <c r="C163" s="316">
        <v>7620</v>
      </c>
      <c r="D163" s="318">
        <v>5590</v>
      </c>
      <c r="E163" s="211">
        <f t="shared" si="2"/>
        <v>136.3</v>
      </c>
    </row>
    <row r="164" spans="1:5">
      <c r="A164" s="208">
        <v>210</v>
      </c>
      <c r="B164" s="209" t="s">
        <v>271</v>
      </c>
      <c r="C164" s="210">
        <f>C165+C168+C171+C173+C177+C180+C183+C186+C188+C191</f>
        <v>3600</v>
      </c>
      <c r="D164" s="210">
        <f>D165+D168+D171+D173+D177+D180+D183+D186+D188+D191</f>
        <v>3955</v>
      </c>
      <c r="E164" s="211">
        <f t="shared" si="2"/>
        <v>91</v>
      </c>
    </row>
    <row r="165" spans="1:5">
      <c r="A165" s="208"/>
      <c r="B165" s="320" t="s">
        <v>272</v>
      </c>
      <c r="C165" s="210">
        <f>C166+C167</f>
        <v>215</v>
      </c>
      <c r="D165" s="210">
        <f>D166+D167</f>
        <v>281</v>
      </c>
      <c r="E165" s="211">
        <f t="shared" si="2"/>
        <v>76.5</v>
      </c>
    </row>
    <row r="166" spans="1:5">
      <c r="A166" s="208"/>
      <c r="B166" s="321" t="s">
        <v>140</v>
      </c>
      <c r="C166" s="298">
        <v>135</v>
      </c>
      <c r="D166" s="210">
        <v>191</v>
      </c>
      <c r="E166" s="211">
        <f t="shared" si="2"/>
        <v>70.7</v>
      </c>
    </row>
    <row r="167" spans="1:5">
      <c r="A167" s="208"/>
      <c r="B167" s="322" t="s">
        <v>273</v>
      </c>
      <c r="C167" s="298">
        <v>80</v>
      </c>
      <c r="D167" s="210">
        <v>90</v>
      </c>
      <c r="E167" s="211">
        <f t="shared" si="2"/>
        <v>88.9</v>
      </c>
    </row>
    <row r="168" spans="1:5">
      <c r="A168" s="208"/>
      <c r="B168" s="323" t="s">
        <v>274</v>
      </c>
      <c r="C168" s="210">
        <f>C169+C170</f>
        <v>5</v>
      </c>
      <c r="D168" s="210">
        <f>D169+D170</f>
        <v>5</v>
      </c>
      <c r="E168" s="211">
        <f t="shared" si="2"/>
        <v>100</v>
      </c>
    </row>
    <row r="169" spans="1:5">
      <c r="A169" s="208"/>
      <c r="B169" s="324" t="s">
        <v>275</v>
      </c>
      <c r="C169" s="298"/>
      <c r="D169" s="210">
        <v>0</v>
      </c>
      <c r="E169" s="211" t="e">
        <f t="shared" si="2"/>
        <v>#DIV/0!</v>
      </c>
    </row>
    <row r="170" spans="1:5">
      <c r="A170" s="208"/>
      <c r="B170" s="325" t="s">
        <v>276</v>
      </c>
      <c r="C170" s="298">
        <v>5</v>
      </c>
      <c r="D170" s="210">
        <v>5</v>
      </c>
      <c r="E170" s="211">
        <f t="shared" si="2"/>
        <v>100</v>
      </c>
    </row>
    <row r="171" spans="1:5">
      <c r="A171" s="208">
        <v>21003</v>
      </c>
      <c r="B171" s="209" t="s">
        <v>277</v>
      </c>
      <c r="C171" s="271">
        <f>C172</f>
        <v>2150</v>
      </c>
      <c r="D171" s="210">
        <f>D172</f>
        <v>2485</v>
      </c>
      <c r="E171" s="211">
        <f t="shared" si="2"/>
        <v>86.5</v>
      </c>
    </row>
    <row r="172" spans="1:5">
      <c r="A172" s="208">
        <v>2100302</v>
      </c>
      <c r="B172" s="216" t="s">
        <v>278</v>
      </c>
      <c r="C172" s="326">
        <v>2150</v>
      </c>
      <c r="D172" s="327">
        <v>2485</v>
      </c>
      <c r="E172" s="211">
        <f t="shared" si="2"/>
        <v>86.5</v>
      </c>
    </row>
    <row r="173" spans="1:5">
      <c r="A173" s="208">
        <v>21004</v>
      </c>
      <c r="B173" s="209" t="s">
        <v>279</v>
      </c>
      <c r="C173" s="298">
        <f>C174+C175+C176</f>
        <v>180</v>
      </c>
      <c r="D173" s="210">
        <f>D174+D175+D176</f>
        <v>162</v>
      </c>
      <c r="E173" s="211">
        <f t="shared" si="2"/>
        <v>111.1</v>
      </c>
    </row>
    <row r="174" spans="1:5">
      <c r="A174" s="208">
        <v>2100402</v>
      </c>
      <c r="B174" s="216" t="s">
        <v>280</v>
      </c>
      <c r="C174" s="328"/>
      <c r="D174" s="210">
        <v>0</v>
      </c>
      <c r="E174" s="211" t="e">
        <f t="shared" si="2"/>
        <v>#DIV/0!</v>
      </c>
    </row>
    <row r="175" spans="1:5">
      <c r="A175" s="208">
        <v>2100408</v>
      </c>
      <c r="B175" s="216" t="s">
        <v>281</v>
      </c>
      <c r="C175" s="329">
        <v>180</v>
      </c>
      <c r="D175" s="330">
        <v>162</v>
      </c>
      <c r="E175" s="211">
        <f t="shared" si="2"/>
        <v>111.1</v>
      </c>
    </row>
    <row r="176" spans="1:5">
      <c r="A176" s="208">
        <v>2100499</v>
      </c>
      <c r="B176" s="216" t="s">
        <v>282</v>
      </c>
      <c r="C176" s="331"/>
      <c r="D176" s="210">
        <v>0</v>
      </c>
      <c r="E176" s="211" t="e">
        <f t="shared" si="2"/>
        <v>#DIV/0!</v>
      </c>
    </row>
    <row r="177" spans="1:5">
      <c r="A177" s="208"/>
      <c r="B177" s="332" t="s">
        <v>283</v>
      </c>
      <c r="C177" s="331"/>
      <c r="D177" s="210">
        <f>D178+D179</f>
        <v>644</v>
      </c>
      <c r="E177" s="211">
        <f t="shared" si="2"/>
        <v>0</v>
      </c>
    </row>
    <row r="178" spans="1:5">
      <c r="A178" s="208"/>
      <c r="B178" s="333" t="s">
        <v>284</v>
      </c>
      <c r="C178" s="331"/>
      <c r="D178" s="210">
        <v>45</v>
      </c>
      <c r="E178" s="211">
        <f t="shared" si="2"/>
        <v>0</v>
      </c>
    </row>
    <row r="179" spans="1:5">
      <c r="A179" s="208"/>
      <c r="B179" s="334" t="s">
        <v>285</v>
      </c>
      <c r="C179" s="331"/>
      <c r="D179" s="210">
        <v>599</v>
      </c>
      <c r="E179" s="211">
        <f t="shared" si="2"/>
        <v>0</v>
      </c>
    </row>
    <row r="180" spans="1:5">
      <c r="A180" s="208">
        <v>21007</v>
      </c>
      <c r="B180" s="209" t="s">
        <v>286</v>
      </c>
      <c r="C180" s="210">
        <f>C181+C182</f>
        <v>350</v>
      </c>
      <c r="D180" s="210">
        <f>D181+D182</f>
        <v>333</v>
      </c>
      <c r="E180" s="211">
        <f t="shared" si="2"/>
        <v>105.1</v>
      </c>
    </row>
    <row r="181" spans="1:5">
      <c r="A181" s="208">
        <v>2100716</v>
      </c>
      <c r="B181" s="216" t="s">
        <v>287</v>
      </c>
      <c r="C181" s="335"/>
      <c r="D181" s="210">
        <v>0</v>
      </c>
      <c r="E181" s="211" t="e">
        <f t="shared" si="2"/>
        <v>#DIV/0!</v>
      </c>
    </row>
    <row r="182" spans="1:5">
      <c r="A182" s="208"/>
      <c r="B182" s="336" t="s">
        <v>288</v>
      </c>
      <c r="C182" s="335">
        <v>350</v>
      </c>
      <c r="D182" s="210">
        <v>333</v>
      </c>
      <c r="E182" s="211">
        <f t="shared" si="2"/>
        <v>105.1</v>
      </c>
    </row>
    <row r="183" spans="1:5">
      <c r="A183" s="208">
        <v>21010</v>
      </c>
      <c r="B183" s="209" t="s">
        <v>289</v>
      </c>
      <c r="C183" s="210">
        <f>C184+C185</f>
        <v>50</v>
      </c>
      <c r="D183" s="210">
        <f>D184+D185</f>
        <v>45</v>
      </c>
      <c r="E183" s="211">
        <f t="shared" si="2"/>
        <v>111.1</v>
      </c>
    </row>
    <row r="184" spans="1:5">
      <c r="A184" s="208"/>
      <c r="B184" s="337" t="s">
        <v>196</v>
      </c>
      <c r="C184" s="253">
        <v>50</v>
      </c>
      <c r="D184" s="210">
        <v>45</v>
      </c>
      <c r="E184" s="211">
        <f t="shared" si="2"/>
        <v>111.1</v>
      </c>
    </row>
    <row r="185" spans="1:5">
      <c r="A185" s="208">
        <v>2101016</v>
      </c>
      <c r="B185" s="216" t="s">
        <v>290</v>
      </c>
      <c r="C185" s="338"/>
      <c r="D185" s="210">
        <v>0</v>
      </c>
      <c r="E185" s="211" t="e">
        <f t="shared" si="2"/>
        <v>#DIV/0!</v>
      </c>
    </row>
    <row r="186" spans="1:5">
      <c r="A186" s="208">
        <v>21011</v>
      </c>
      <c r="B186" s="209" t="s">
        <v>291</v>
      </c>
      <c r="C186" s="271">
        <f>C187</f>
        <v>50</v>
      </c>
      <c r="D186" s="210">
        <v>0</v>
      </c>
      <c r="E186" s="211" t="e">
        <f t="shared" si="2"/>
        <v>#DIV/0!</v>
      </c>
    </row>
    <row r="187" spans="1:5">
      <c r="A187" s="208">
        <v>2101101</v>
      </c>
      <c r="B187" s="216" t="s">
        <v>284</v>
      </c>
      <c r="C187" s="339">
        <v>50</v>
      </c>
      <c r="D187" s="210">
        <v>0</v>
      </c>
      <c r="E187" s="211" t="e">
        <f t="shared" si="2"/>
        <v>#DIV/0!</v>
      </c>
    </row>
    <row r="188" spans="1:5">
      <c r="A188" s="208">
        <v>21012</v>
      </c>
      <c r="B188" s="209" t="s">
        <v>292</v>
      </c>
      <c r="C188" s="210">
        <f>C189+C190</f>
        <v>600</v>
      </c>
      <c r="D188" s="210">
        <f>D189+D190</f>
        <v>0</v>
      </c>
      <c r="E188" s="211" t="e">
        <f t="shared" si="2"/>
        <v>#DIV/0!</v>
      </c>
    </row>
    <row r="189" spans="1:5">
      <c r="A189" s="208">
        <v>2101203</v>
      </c>
      <c r="B189" s="216" t="s">
        <v>293</v>
      </c>
      <c r="C189" s="340">
        <v>600</v>
      </c>
      <c r="D189" s="210">
        <v>0</v>
      </c>
      <c r="E189" s="211" t="e">
        <f t="shared" si="2"/>
        <v>#DIV/0!</v>
      </c>
    </row>
    <row r="190" spans="1:5">
      <c r="A190" s="208">
        <v>2101204</v>
      </c>
      <c r="B190" s="216" t="s">
        <v>294</v>
      </c>
      <c r="C190" s="341"/>
      <c r="D190" s="210">
        <v>0</v>
      </c>
      <c r="E190" s="211" t="e">
        <f t="shared" si="2"/>
        <v>#DIV/0!</v>
      </c>
    </row>
    <row r="191" spans="1:5">
      <c r="A191" s="208">
        <v>21013</v>
      </c>
      <c r="B191" s="209" t="s">
        <v>295</v>
      </c>
      <c r="C191" s="271">
        <f>C192</f>
        <v>0</v>
      </c>
      <c r="D191" s="210">
        <v>0</v>
      </c>
      <c r="E191" s="211" t="e">
        <f t="shared" si="2"/>
        <v>#DIV/0!</v>
      </c>
    </row>
    <row r="192" spans="1:5">
      <c r="A192" s="208">
        <v>2101399</v>
      </c>
      <c r="B192" s="216" t="s">
        <v>296</v>
      </c>
      <c r="C192" s="342"/>
      <c r="D192" s="210">
        <v>0</v>
      </c>
      <c r="E192" s="211" t="e">
        <f t="shared" si="2"/>
        <v>#DIV/0!</v>
      </c>
    </row>
    <row r="193" spans="1:5">
      <c r="A193" s="208">
        <v>211</v>
      </c>
      <c r="B193" s="209" t="s">
        <v>297</v>
      </c>
      <c r="C193" s="210">
        <f>C194+C197+C200+C204</f>
        <v>2300</v>
      </c>
      <c r="D193" s="210">
        <f>D194+D197+D200+D204</f>
        <v>2988</v>
      </c>
      <c r="E193" s="211">
        <f t="shared" si="2"/>
        <v>77</v>
      </c>
    </row>
    <row r="194" spans="1:5">
      <c r="A194" s="208">
        <v>21103</v>
      </c>
      <c r="B194" s="209" t="s">
        <v>298</v>
      </c>
      <c r="C194" s="210">
        <f>C195+C196</f>
        <v>1800</v>
      </c>
      <c r="D194" s="210">
        <f>D195+D196</f>
        <v>2368</v>
      </c>
      <c r="E194" s="211">
        <f t="shared" si="2"/>
        <v>76</v>
      </c>
    </row>
    <row r="195" spans="1:5">
      <c r="A195" s="208">
        <v>2110301</v>
      </c>
      <c r="B195" s="216" t="s">
        <v>299</v>
      </c>
      <c r="C195" s="343">
        <v>800</v>
      </c>
      <c r="D195" s="344">
        <v>1002</v>
      </c>
      <c r="E195" s="211">
        <f t="shared" si="2"/>
        <v>79.8</v>
      </c>
    </row>
    <row r="196" spans="1:5">
      <c r="A196" s="208">
        <v>2110302</v>
      </c>
      <c r="B196" s="216" t="s">
        <v>300</v>
      </c>
      <c r="C196" s="343">
        <v>1000</v>
      </c>
      <c r="D196" s="344">
        <v>1366</v>
      </c>
      <c r="E196" s="211">
        <f t="shared" si="2"/>
        <v>73.2</v>
      </c>
    </row>
    <row r="197" spans="1:5">
      <c r="A197" s="208"/>
      <c r="B197" s="345" t="s">
        <v>301</v>
      </c>
      <c r="C197" s="344">
        <f>C198+C199</f>
        <v>300</v>
      </c>
      <c r="D197" s="344">
        <f>D198+D199</f>
        <v>340</v>
      </c>
      <c r="E197" s="211">
        <f t="shared" si="2"/>
        <v>88.2</v>
      </c>
    </row>
    <row r="198" spans="1:5">
      <c r="A198" s="208"/>
      <c r="B198" s="346" t="s">
        <v>302</v>
      </c>
      <c r="C198" s="347"/>
      <c r="D198" s="348">
        <v>0</v>
      </c>
      <c r="E198" s="211" t="e">
        <f t="shared" ref="E198:E261" si="3">ROUND(C198/D198*100,1)</f>
        <v>#DIV/0!</v>
      </c>
    </row>
    <row r="199" spans="1:5">
      <c r="A199" s="208"/>
      <c r="B199" s="346" t="s">
        <v>303</v>
      </c>
      <c r="C199" s="347">
        <v>300</v>
      </c>
      <c r="D199" s="348">
        <v>340</v>
      </c>
      <c r="E199" s="211">
        <f t="shared" si="3"/>
        <v>88.2</v>
      </c>
    </row>
    <row r="200" spans="1:5">
      <c r="A200" s="208"/>
      <c r="B200" s="349" t="s">
        <v>304</v>
      </c>
      <c r="C200" s="348">
        <f>C201+C202+C203</f>
        <v>100</v>
      </c>
      <c r="D200" s="348">
        <f>D201+D202+D203</f>
        <v>100</v>
      </c>
      <c r="E200" s="211">
        <f t="shared" si="3"/>
        <v>100</v>
      </c>
    </row>
    <row r="201" spans="1:5">
      <c r="A201" s="208"/>
      <c r="B201" s="350" t="s">
        <v>305</v>
      </c>
      <c r="C201" s="347"/>
      <c r="D201" s="351">
        <v>0</v>
      </c>
      <c r="E201" s="211" t="e">
        <f t="shared" si="3"/>
        <v>#DIV/0!</v>
      </c>
    </row>
    <row r="202" spans="1:5">
      <c r="A202" s="208"/>
      <c r="B202" s="350" t="s">
        <v>306</v>
      </c>
      <c r="C202" s="347"/>
      <c r="D202" s="351">
        <v>0</v>
      </c>
      <c r="E202" s="211" t="e">
        <f t="shared" si="3"/>
        <v>#DIV/0!</v>
      </c>
    </row>
    <row r="203" spans="1:5">
      <c r="A203" s="208"/>
      <c r="B203" s="350" t="s">
        <v>307</v>
      </c>
      <c r="C203" s="347">
        <v>100</v>
      </c>
      <c r="D203" s="351">
        <v>100</v>
      </c>
      <c r="E203" s="211">
        <f t="shared" si="3"/>
        <v>100</v>
      </c>
    </row>
    <row r="204" spans="1:5">
      <c r="A204" s="208"/>
      <c r="B204" s="352" t="s">
        <v>308</v>
      </c>
      <c r="C204" s="351">
        <f>C205</f>
        <v>100</v>
      </c>
      <c r="D204" s="351">
        <f>D205</f>
        <v>180</v>
      </c>
      <c r="E204" s="211">
        <f t="shared" si="3"/>
        <v>55.6</v>
      </c>
    </row>
    <row r="205" spans="1:5">
      <c r="A205" s="208"/>
      <c r="B205" s="353" t="s">
        <v>309</v>
      </c>
      <c r="C205" s="347">
        <v>100</v>
      </c>
      <c r="D205" s="351">
        <v>180</v>
      </c>
      <c r="E205" s="211">
        <f t="shared" si="3"/>
        <v>55.6</v>
      </c>
    </row>
    <row r="206" spans="1:5">
      <c r="A206" s="208">
        <v>212</v>
      </c>
      <c r="B206" s="209" t="s">
        <v>310</v>
      </c>
      <c r="C206" s="210">
        <f>C207+C211+C213+C216+C218+C220</f>
        <v>780</v>
      </c>
      <c r="D206" s="210">
        <f>D207+D211+D213+D216+D218+D220</f>
        <v>10912</v>
      </c>
      <c r="E206" s="211">
        <f t="shared" si="3"/>
        <v>7.1</v>
      </c>
    </row>
    <row r="207" spans="1:5">
      <c r="A207" s="208">
        <v>21201</v>
      </c>
      <c r="B207" s="209" t="s">
        <v>311</v>
      </c>
      <c r="C207" s="210">
        <f>C208+C209+C210</f>
        <v>780</v>
      </c>
      <c r="D207" s="210">
        <f>D208+D209+D210</f>
        <v>454</v>
      </c>
      <c r="E207" s="211">
        <f t="shared" si="3"/>
        <v>171.8</v>
      </c>
    </row>
    <row r="208" spans="1:5">
      <c r="A208" s="208"/>
      <c r="B208" s="354" t="s">
        <v>196</v>
      </c>
      <c r="C208" s="355">
        <v>780</v>
      </c>
      <c r="D208" s="210">
        <v>402</v>
      </c>
      <c r="E208" s="211">
        <f t="shared" si="3"/>
        <v>194</v>
      </c>
    </row>
    <row r="209" spans="1:5">
      <c r="A209" s="208">
        <v>2120104</v>
      </c>
      <c r="B209" s="216" t="s">
        <v>312</v>
      </c>
      <c r="C209" s="356"/>
      <c r="D209" s="210">
        <v>38</v>
      </c>
      <c r="E209" s="211">
        <f t="shared" si="3"/>
        <v>0</v>
      </c>
    </row>
    <row r="210" spans="1:5">
      <c r="A210" s="208">
        <v>2120199</v>
      </c>
      <c r="B210" s="216" t="s">
        <v>313</v>
      </c>
      <c r="C210" s="357"/>
      <c r="D210" s="210">
        <v>14</v>
      </c>
      <c r="E210" s="211">
        <f t="shared" si="3"/>
        <v>0</v>
      </c>
    </row>
    <row r="211" spans="1:5">
      <c r="A211" s="208">
        <v>21205</v>
      </c>
      <c r="B211" s="209" t="s">
        <v>314</v>
      </c>
      <c r="C211" s="271">
        <f>C212</f>
        <v>0</v>
      </c>
      <c r="D211" s="210">
        <f>D212</f>
        <v>32</v>
      </c>
      <c r="E211" s="211">
        <f t="shared" si="3"/>
        <v>0</v>
      </c>
    </row>
    <row r="212" spans="1:5">
      <c r="A212" s="208">
        <v>2120501</v>
      </c>
      <c r="B212" s="216" t="s">
        <v>315</v>
      </c>
      <c r="C212" s="358"/>
      <c r="D212" s="210">
        <v>32</v>
      </c>
      <c r="E212" s="211">
        <f t="shared" si="3"/>
        <v>0</v>
      </c>
    </row>
    <row r="213" spans="1:5">
      <c r="A213" s="208"/>
      <c r="B213" s="359" t="s">
        <v>316</v>
      </c>
      <c r="C213" s="358"/>
      <c r="D213" s="360">
        <f>D214+D215</f>
        <v>40</v>
      </c>
      <c r="E213" s="211">
        <f t="shared" si="3"/>
        <v>0</v>
      </c>
    </row>
    <row r="214" spans="1:5">
      <c r="A214" s="208"/>
      <c r="B214" s="361" t="s">
        <v>317</v>
      </c>
      <c r="C214" s="358"/>
      <c r="D214" s="360">
        <v>0</v>
      </c>
      <c r="E214" s="211" t="e">
        <f t="shared" si="3"/>
        <v>#DIV/0!</v>
      </c>
    </row>
    <row r="215" spans="1:5">
      <c r="A215" s="208"/>
      <c r="B215" s="361" t="s">
        <v>318</v>
      </c>
      <c r="C215" s="358"/>
      <c r="D215" s="360">
        <v>40</v>
      </c>
      <c r="E215" s="211">
        <f t="shared" si="3"/>
        <v>0</v>
      </c>
    </row>
    <row r="216" spans="1:5">
      <c r="A216" s="208"/>
      <c r="B216" s="359" t="s">
        <v>314</v>
      </c>
      <c r="C216" s="358"/>
      <c r="D216" s="360">
        <f>D217</f>
        <v>230</v>
      </c>
      <c r="E216" s="211">
        <f t="shared" si="3"/>
        <v>0</v>
      </c>
    </row>
    <row r="217" spans="1:5">
      <c r="A217" s="208"/>
      <c r="B217" s="361" t="s">
        <v>315</v>
      </c>
      <c r="C217" s="358"/>
      <c r="D217" s="360">
        <v>230</v>
      </c>
      <c r="E217" s="211">
        <f t="shared" si="3"/>
        <v>0</v>
      </c>
    </row>
    <row r="218" spans="1:5">
      <c r="A218" s="208"/>
      <c r="B218" s="359" t="s">
        <v>319</v>
      </c>
      <c r="C218" s="358"/>
      <c r="D218" s="360">
        <v>0</v>
      </c>
      <c r="E218" s="211" t="e">
        <f t="shared" si="3"/>
        <v>#DIV/0!</v>
      </c>
    </row>
    <row r="219" spans="1:5">
      <c r="A219" s="208"/>
      <c r="B219" s="361" t="s">
        <v>320</v>
      </c>
      <c r="C219" s="358"/>
      <c r="D219" s="360">
        <v>0</v>
      </c>
      <c r="E219" s="211" t="e">
        <f t="shared" si="3"/>
        <v>#DIV/0!</v>
      </c>
    </row>
    <row r="220" spans="1:5">
      <c r="A220" s="208"/>
      <c r="B220" s="359" t="s">
        <v>321</v>
      </c>
      <c r="C220" s="358"/>
      <c r="D220" s="360">
        <f>D221</f>
        <v>10156</v>
      </c>
      <c r="E220" s="211">
        <f t="shared" si="3"/>
        <v>0</v>
      </c>
    </row>
    <row r="221" spans="1:5">
      <c r="A221" s="208"/>
      <c r="B221" s="361" t="s">
        <v>322</v>
      </c>
      <c r="C221" s="358"/>
      <c r="D221" s="360">
        <v>10156</v>
      </c>
      <c r="E221" s="211">
        <f t="shared" si="3"/>
        <v>0</v>
      </c>
    </row>
    <row r="222" spans="1:5">
      <c r="A222" s="208">
        <v>213</v>
      </c>
      <c r="B222" s="209" t="s">
        <v>323</v>
      </c>
      <c r="C222" s="210">
        <f>C223+C231+C238+C247+C252+C255+C259</f>
        <v>4400</v>
      </c>
      <c r="D222" s="210">
        <f>D223+D231+D238+D247+D252+D255+D259</f>
        <v>5175</v>
      </c>
      <c r="E222" s="211">
        <f t="shared" si="3"/>
        <v>85</v>
      </c>
    </row>
    <row r="223" spans="1:5">
      <c r="A223" s="208">
        <v>21301</v>
      </c>
      <c r="B223" s="209" t="s">
        <v>324</v>
      </c>
      <c r="C223" s="210">
        <f>C224+C225+C226+C227+C228+C229+C230</f>
        <v>917</v>
      </c>
      <c r="D223" s="210">
        <f>D224+D225+D226+D227+D228+D229+D230</f>
        <v>988</v>
      </c>
      <c r="E223" s="211">
        <f t="shared" si="3"/>
        <v>92.8</v>
      </c>
    </row>
    <row r="224" spans="1:5">
      <c r="A224" s="208"/>
      <c r="B224" s="362" t="s">
        <v>196</v>
      </c>
      <c r="C224" s="355">
        <v>400</v>
      </c>
      <c r="D224" s="210">
        <v>471</v>
      </c>
      <c r="E224" s="211">
        <f t="shared" si="3"/>
        <v>84.9</v>
      </c>
    </row>
    <row r="225" spans="1:5">
      <c r="A225" s="208">
        <v>2130102</v>
      </c>
      <c r="B225" s="363" t="s">
        <v>141</v>
      </c>
      <c r="C225" s="364"/>
      <c r="D225" s="210">
        <v>0</v>
      </c>
      <c r="E225" s="211" t="e">
        <f t="shared" si="3"/>
        <v>#DIV/0!</v>
      </c>
    </row>
    <row r="226" spans="1:5">
      <c r="A226" s="208"/>
      <c r="B226" s="365" t="s">
        <v>325</v>
      </c>
      <c r="C226" s="364">
        <v>300</v>
      </c>
      <c r="D226" s="210">
        <v>298</v>
      </c>
      <c r="E226" s="211">
        <f t="shared" si="3"/>
        <v>100.7</v>
      </c>
    </row>
    <row r="227" spans="1:5">
      <c r="A227" s="208"/>
      <c r="B227" s="366" t="s">
        <v>326</v>
      </c>
      <c r="C227" s="364">
        <v>7</v>
      </c>
      <c r="D227" s="210">
        <v>2</v>
      </c>
      <c r="E227" s="211">
        <f t="shared" si="3"/>
        <v>350</v>
      </c>
    </row>
    <row r="228" spans="1:5">
      <c r="A228" s="208">
        <v>2130108</v>
      </c>
      <c r="B228" s="216" t="s">
        <v>327</v>
      </c>
      <c r="C228" s="367">
        <v>130</v>
      </c>
      <c r="D228" s="210">
        <v>122</v>
      </c>
      <c r="E228" s="211">
        <f t="shared" si="3"/>
        <v>106.6</v>
      </c>
    </row>
    <row r="229" spans="1:5">
      <c r="A229" s="208"/>
      <c r="B229" s="368" t="s">
        <v>328</v>
      </c>
      <c r="C229" s="367">
        <v>50</v>
      </c>
      <c r="D229" s="210">
        <v>60</v>
      </c>
      <c r="E229" s="211">
        <f t="shared" si="3"/>
        <v>83.3</v>
      </c>
    </row>
    <row r="230" spans="1:5">
      <c r="A230" s="208">
        <v>2130199</v>
      </c>
      <c r="B230" s="216" t="s">
        <v>329</v>
      </c>
      <c r="C230" s="369">
        <v>30</v>
      </c>
      <c r="D230" s="210">
        <v>35</v>
      </c>
      <c r="E230" s="211">
        <f t="shared" si="3"/>
        <v>85.7</v>
      </c>
    </row>
    <row r="231" spans="1:5">
      <c r="A231" s="208">
        <v>21302</v>
      </c>
      <c r="B231" s="209" t="s">
        <v>330</v>
      </c>
      <c r="C231" s="210">
        <f>C232+C233+C234+C235+C236+C237</f>
        <v>158</v>
      </c>
      <c r="D231" s="210">
        <f>D232+D233+D234+D235+D236+D237</f>
        <v>241</v>
      </c>
      <c r="E231" s="211">
        <f t="shared" si="3"/>
        <v>65.6</v>
      </c>
    </row>
    <row r="232" spans="1:5">
      <c r="A232" s="208"/>
      <c r="B232" s="362" t="s">
        <v>196</v>
      </c>
      <c r="C232" s="355">
        <v>100</v>
      </c>
      <c r="D232" s="210">
        <v>146</v>
      </c>
      <c r="E232" s="211">
        <f t="shared" si="3"/>
        <v>68.5</v>
      </c>
    </row>
    <row r="233" spans="1:5">
      <c r="A233" s="208">
        <v>2130202</v>
      </c>
      <c r="B233" s="216" t="s">
        <v>141</v>
      </c>
      <c r="C233" s="370"/>
      <c r="D233" s="210">
        <v>0</v>
      </c>
      <c r="E233" s="211" t="e">
        <f t="shared" si="3"/>
        <v>#DIV/0!</v>
      </c>
    </row>
    <row r="234" spans="1:5">
      <c r="A234" s="208"/>
      <c r="B234" s="371" t="s">
        <v>331</v>
      </c>
      <c r="C234" s="370">
        <v>30</v>
      </c>
      <c r="D234" s="210">
        <v>46</v>
      </c>
      <c r="E234" s="211">
        <f t="shared" si="3"/>
        <v>65.2</v>
      </c>
    </row>
    <row r="235" spans="1:5">
      <c r="A235" s="208">
        <v>2130207</v>
      </c>
      <c r="B235" s="216" t="s">
        <v>332</v>
      </c>
      <c r="C235" s="372">
        <v>5</v>
      </c>
      <c r="D235" s="210">
        <v>8</v>
      </c>
      <c r="E235" s="211">
        <f t="shared" si="3"/>
        <v>62.5</v>
      </c>
    </row>
    <row r="236" spans="1:5">
      <c r="A236" s="208">
        <v>2130234</v>
      </c>
      <c r="B236" s="216" t="s">
        <v>333</v>
      </c>
      <c r="C236" s="373">
        <v>3</v>
      </c>
      <c r="D236" s="210">
        <v>3</v>
      </c>
      <c r="E236" s="211">
        <f t="shared" si="3"/>
        <v>100</v>
      </c>
    </row>
    <row r="237" spans="1:5">
      <c r="A237" s="208"/>
      <c r="B237" s="374" t="s">
        <v>334</v>
      </c>
      <c r="C237" s="373">
        <v>20</v>
      </c>
      <c r="D237" s="210">
        <v>38</v>
      </c>
      <c r="E237" s="211">
        <f t="shared" si="3"/>
        <v>52.6</v>
      </c>
    </row>
    <row r="238" spans="1:5">
      <c r="A238" s="208">
        <v>21303</v>
      </c>
      <c r="B238" s="209" t="s">
        <v>335</v>
      </c>
      <c r="C238" s="210">
        <f>C239+C240+C241+C242+C243+C244+C245+C246</f>
        <v>225</v>
      </c>
      <c r="D238" s="210">
        <f>D239+D240+D241+D242+D243+D244+D245+D246</f>
        <v>262</v>
      </c>
      <c r="E238" s="211">
        <f t="shared" si="3"/>
        <v>85.9</v>
      </c>
    </row>
    <row r="239" spans="1:5">
      <c r="A239" s="208"/>
      <c r="B239" s="362" t="s">
        <v>196</v>
      </c>
      <c r="C239" s="253">
        <v>50</v>
      </c>
      <c r="D239" s="210">
        <v>49</v>
      </c>
      <c r="E239" s="211">
        <f t="shared" si="3"/>
        <v>102</v>
      </c>
    </row>
    <row r="240" spans="1:5">
      <c r="A240" s="208">
        <v>2130302</v>
      </c>
      <c r="B240" s="216" t="s">
        <v>141</v>
      </c>
      <c r="C240" s="375"/>
      <c r="D240" s="210">
        <v>0</v>
      </c>
      <c r="E240" s="211" t="e">
        <f t="shared" si="3"/>
        <v>#DIV/0!</v>
      </c>
    </row>
    <row r="241" spans="1:5">
      <c r="A241" s="208"/>
      <c r="B241" s="376" t="s">
        <v>336</v>
      </c>
      <c r="C241" s="375">
        <v>30</v>
      </c>
      <c r="D241" s="210">
        <v>30</v>
      </c>
      <c r="E241" s="211">
        <f t="shared" si="3"/>
        <v>100</v>
      </c>
    </row>
    <row r="242" spans="1:5">
      <c r="A242" s="208"/>
      <c r="B242" s="377" t="s">
        <v>337</v>
      </c>
      <c r="C242" s="375">
        <v>50</v>
      </c>
      <c r="D242" s="210">
        <v>61</v>
      </c>
      <c r="E242" s="211">
        <f t="shared" si="3"/>
        <v>82</v>
      </c>
    </row>
    <row r="243" spans="1:5">
      <c r="A243" s="208"/>
      <c r="B243" s="378" t="s">
        <v>338</v>
      </c>
      <c r="C243" s="375">
        <v>10</v>
      </c>
      <c r="D243" s="210">
        <v>10</v>
      </c>
      <c r="E243" s="211">
        <f t="shared" si="3"/>
        <v>100</v>
      </c>
    </row>
    <row r="244" spans="1:5">
      <c r="A244" s="208"/>
      <c r="B244" s="379" t="s">
        <v>339</v>
      </c>
      <c r="C244" s="375">
        <v>25</v>
      </c>
      <c r="D244" s="210">
        <v>28</v>
      </c>
      <c r="E244" s="211">
        <f t="shared" si="3"/>
        <v>89.3</v>
      </c>
    </row>
    <row r="245" spans="1:5">
      <c r="A245" s="208"/>
      <c r="B245" s="380" t="s">
        <v>340</v>
      </c>
      <c r="C245" s="375">
        <v>30</v>
      </c>
      <c r="D245" s="381">
        <v>40</v>
      </c>
      <c r="E245" s="211">
        <f t="shared" si="3"/>
        <v>75</v>
      </c>
    </row>
    <row r="246" spans="1:5">
      <c r="A246" s="208"/>
      <c r="B246" s="380" t="s">
        <v>341</v>
      </c>
      <c r="C246" s="375">
        <v>30</v>
      </c>
      <c r="D246" s="381">
        <v>44</v>
      </c>
      <c r="E246" s="211">
        <f t="shared" si="3"/>
        <v>68.2</v>
      </c>
    </row>
    <row r="247" spans="1:5">
      <c r="A247" s="208">
        <v>21305</v>
      </c>
      <c r="B247" s="209" t="s">
        <v>342</v>
      </c>
      <c r="C247" s="210">
        <f>C248+C249+C250+C251</f>
        <v>2400</v>
      </c>
      <c r="D247" s="210">
        <f>D248+D249+D250+D251</f>
        <v>2686</v>
      </c>
      <c r="E247" s="211">
        <f t="shared" si="3"/>
        <v>89.4</v>
      </c>
    </row>
    <row r="248" spans="1:5">
      <c r="A248" s="208">
        <v>2130504</v>
      </c>
      <c r="B248" s="216" t="s">
        <v>343</v>
      </c>
      <c r="C248" s="382">
        <v>1200</v>
      </c>
      <c r="D248" s="210">
        <v>1344</v>
      </c>
      <c r="E248" s="211">
        <f t="shared" si="3"/>
        <v>89.3</v>
      </c>
    </row>
    <row r="249" spans="1:5">
      <c r="A249" s="208">
        <v>2130505</v>
      </c>
      <c r="B249" s="216" t="s">
        <v>344</v>
      </c>
      <c r="C249" s="383"/>
      <c r="D249" s="210">
        <v>4</v>
      </c>
      <c r="E249" s="211">
        <f t="shared" si="3"/>
        <v>0</v>
      </c>
    </row>
    <row r="250" spans="1:5">
      <c r="A250" s="208">
        <v>2130507</v>
      </c>
      <c r="B250" s="216" t="s">
        <v>345</v>
      </c>
      <c r="C250" s="384"/>
      <c r="D250" s="210">
        <v>0</v>
      </c>
      <c r="E250" s="211" t="e">
        <f t="shared" si="3"/>
        <v>#DIV/0!</v>
      </c>
    </row>
    <row r="251" spans="1:5">
      <c r="A251" s="208"/>
      <c r="B251" s="385" t="s">
        <v>346</v>
      </c>
      <c r="C251" s="384">
        <v>1200</v>
      </c>
      <c r="D251" s="210">
        <v>1338</v>
      </c>
      <c r="E251" s="211">
        <f t="shared" si="3"/>
        <v>89.7</v>
      </c>
    </row>
    <row r="252" spans="1:5">
      <c r="A252" s="208"/>
      <c r="B252" s="386" t="s">
        <v>347</v>
      </c>
      <c r="C252" s="384"/>
      <c r="D252" s="210">
        <f>D253+D254</f>
        <v>107</v>
      </c>
      <c r="E252" s="211">
        <f t="shared" si="3"/>
        <v>0</v>
      </c>
    </row>
    <row r="253" spans="1:5">
      <c r="A253" s="208"/>
      <c r="B253" s="387" t="s">
        <v>348</v>
      </c>
      <c r="C253" s="384"/>
      <c r="D253" s="210">
        <v>0</v>
      </c>
      <c r="E253" s="211" t="e">
        <f t="shared" si="3"/>
        <v>#DIV/0!</v>
      </c>
    </row>
    <row r="254" spans="1:5">
      <c r="A254" s="208"/>
      <c r="B254" s="387" t="s">
        <v>349</v>
      </c>
      <c r="C254" s="384"/>
      <c r="D254" s="210">
        <v>107</v>
      </c>
      <c r="E254" s="211">
        <f t="shared" si="3"/>
        <v>0</v>
      </c>
    </row>
    <row r="255" spans="1:5">
      <c r="A255" s="208">
        <v>21307</v>
      </c>
      <c r="B255" s="209" t="s">
        <v>350</v>
      </c>
      <c r="C255" s="210">
        <f>C256+C257+C258</f>
        <v>500</v>
      </c>
      <c r="D255" s="210">
        <f>D256+D257+D258</f>
        <v>536</v>
      </c>
      <c r="E255" s="211">
        <f t="shared" si="3"/>
        <v>93.3</v>
      </c>
    </row>
    <row r="256" spans="1:5">
      <c r="A256" s="208">
        <v>2130701</v>
      </c>
      <c r="B256" s="216" t="s">
        <v>351</v>
      </c>
      <c r="C256" s="388"/>
      <c r="D256" s="210">
        <v>0</v>
      </c>
      <c r="E256" s="211" t="e">
        <f t="shared" si="3"/>
        <v>#DIV/0!</v>
      </c>
    </row>
    <row r="257" spans="1:5">
      <c r="A257" s="208"/>
      <c r="B257" s="389" t="s">
        <v>352</v>
      </c>
      <c r="C257" s="388">
        <v>500</v>
      </c>
      <c r="D257" s="210">
        <v>536</v>
      </c>
      <c r="E257" s="211">
        <f t="shared" si="3"/>
        <v>93.3</v>
      </c>
    </row>
    <row r="258" spans="1:5">
      <c r="A258" s="208">
        <v>2130799</v>
      </c>
      <c r="B258" s="216" t="s">
        <v>353</v>
      </c>
      <c r="C258" s="390"/>
      <c r="D258" s="210">
        <v>0</v>
      </c>
      <c r="E258" s="211" t="e">
        <f t="shared" si="3"/>
        <v>#DIV/0!</v>
      </c>
    </row>
    <row r="259" spans="1:5">
      <c r="A259" s="208"/>
      <c r="B259" s="391" t="s">
        <v>354</v>
      </c>
      <c r="C259" s="210">
        <f>C260+C261</f>
        <v>200</v>
      </c>
      <c r="D259" s="210">
        <f>D260+D261</f>
        <v>355</v>
      </c>
      <c r="E259" s="211">
        <f t="shared" si="3"/>
        <v>56.3</v>
      </c>
    </row>
    <row r="260" spans="1:5">
      <c r="A260" s="208"/>
      <c r="B260" s="392" t="s">
        <v>355</v>
      </c>
      <c r="C260" s="390"/>
      <c r="D260" s="393">
        <v>0</v>
      </c>
      <c r="E260" s="211" t="e">
        <f t="shared" si="3"/>
        <v>#DIV/0!</v>
      </c>
    </row>
    <row r="261" spans="1:5">
      <c r="A261" s="208"/>
      <c r="B261" s="392" t="s">
        <v>356</v>
      </c>
      <c r="C261" s="390">
        <v>200</v>
      </c>
      <c r="D261" s="393">
        <v>355</v>
      </c>
      <c r="E261" s="211">
        <f t="shared" si="3"/>
        <v>56.3</v>
      </c>
    </row>
    <row r="262" spans="1:5">
      <c r="A262" s="208">
        <v>214</v>
      </c>
      <c r="B262" s="209" t="s">
        <v>357</v>
      </c>
      <c r="C262" s="210">
        <f>C263+C265</f>
        <v>88</v>
      </c>
      <c r="D262" s="210">
        <f>D263+D265</f>
        <v>86</v>
      </c>
      <c r="E262" s="211">
        <f t="shared" ref="E262:E326" si="4">ROUND(C262/D262*100,1)</f>
        <v>102.3</v>
      </c>
    </row>
    <row r="263" spans="1:5">
      <c r="A263" s="208">
        <v>21401</v>
      </c>
      <c r="B263" s="209" t="s">
        <v>358</v>
      </c>
      <c r="C263" s="271">
        <f>C264</f>
        <v>8</v>
      </c>
      <c r="D263" s="210">
        <f>D264</f>
        <v>6</v>
      </c>
      <c r="E263" s="211">
        <f t="shared" si="4"/>
        <v>133.3</v>
      </c>
    </row>
    <row r="264" spans="1:5">
      <c r="A264" s="208">
        <v>2140106</v>
      </c>
      <c r="B264" s="216" t="s">
        <v>359</v>
      </c>
      <c r="C264" s="394">
        <v>8</v>
      </c>
      <c r="D264" s="210">
        <v>6</v>
      </c>
      <c r="E264" s="211">
        <f t="shared" si="4"/>
        <v>133.3</v>
      </c>
    </row>
    <row r="265" spans="1:5">
      <c r="A265" s="208"/>
      <c r="B265" s="395" t="s">
        <v>360</v>
      </c>
      <c r="C265" s="210">
        <f>C266</f>
        <v>80</v>
      </c>
      <c r="D265" s="210">
        <f>D266</f>
        <v>80</v>
      </c>
      <c r="E265" s="211">
        <f t="shared" si="4"/>
        <v>100</v>
      </c>
    </row>
    <row r="266" spans="1:5">
      <c r="A266" s="208"/>
      <c r="B266" s="396" t="s">
        <v>361</v>
      </c>
      <c r="C266" s="394">
        <v>80</v>
      </c>
      <c r="D266" s="210">
        <v>80</v>
      </c>
      <c r="E266" s="211">
        <f t="shared" si="4"/>
        <v>100</v>
      </c>
    </row>
    <row r="267" ht="13.5" customHeight="1" spans="1:5">
      <c r="A267" s="208">
        <v>215</v>
      </c>
      <c r="B267" s="209" t="s">
        <v>362</v>
      </c>
      <c r="C267" s="210">
        <f>C268+C271+C273+C276+C279</f>
        <v>4100</v>
      </c>
      <c r="D267" s="210">
        <f>D268+D271+D273+D276+D279</f>
        <v>3987</v>
      </c>
      <c r="E267" s="211">
        <f t="shared" si="4"/>
        <v>102.8</v>
      </c>
    </row>
    <row r="268" spans="1:5">
      <c r="A268" s="208"/>
      <c r="B268" s="397" t="s">
        <v>363</v>
      </c>
      <c r="C268" s="210">
        <f>C269+C270</f>
        <v>300</v>
      </c>
      <c r="D268" s="210">
        <f>D269+D270</f>
        <v>260</v>
      </c>
      <c r="E268" s="211">
        <f t="shared" si="4"/>
        <v>115.4</v>
      </c>
    </row>
    <row r="269" spans="1:5">
      <c r="A269" s="208"/>
      <c r="B269" s="398" t="s">
        <v>364</v>
      </c>
      <c r="C269" s="298"/>
      <c r="D269" s="210">
        <v>0</v>
      </c>
      <c r="E269" s="211" t="e">
        <f t="shared" si="4"/>
        <v>#DIV/0!</v>
      </c>
    </row>
    <row r="270" spans="1:5">
      <c r="A270" s="208"/>
      <c r="B270" s="398" t="s">
        <v>365</v>
      </c>
      <c r="C270" s="298">
        <v>300</v>
      </c>
      <c r="D270" s="210">
        <v>260</v>
      </c>
      <c r="E270" s="211">
        <f t="shared" si="4"/>
        <v>115.4</v>
      </c>
    </row>
    <row r="271" spans="1:5">
      <c r="A271" s="208">
        <v>21505</v>
      </c>
      <c r="B271" s="209" t="s">
        <v>366</v>
      </c>
      <c r="C271" s="271">
        <f>C272</f>
        <v>0</v>
      </c>
      <c r="D271" s="210">
        <v>0</v>
      </c>
      <c r="E271" s="211" t="e">
        <f t="shared" si="4"/>
        <v>#DIV/0!</v>
      </c>
    </row>
    <row r="272" spans="1:5">
      <c r="A272" s="208">
        <v>2150510</v>
      </c>
      <c r="B272" s="216" t="s">
        <v>367</v>
      </c>
      <c r="C272" s="399"/>
      <c r="D272" s="210">
        <v>0</v>
      </c>
      <c r="E272" s="211" t="e">
        <f t="shared" si="4"/>
        <v>#DIV/0!</v>
      </c>
    </row>
    <row r="273" spans="1:5">
      <c r="A273" s="208">
        <v>21506</v>
      </c>
      <c r="B273" s="209" t="s">
        <v>368</v>
      </c>
      <c r="C273" s="210">
        <f>C274+C275</f>
        <v>15</v>
      </c>
      <c r="D273" s="210">
        <f>D274+D275</f>
        <v>15</v>
      </c>
      <c r="E273" s="211">
        <f t="shared" si="4"/>
        <v>100</v>
      </c>
    </row>
    <row r="274" spans="1:5">
      <c r="A274" s="208">
        <v>2150602</v>
      </c>
      <c r="B274" s="216" t="s">
        <v>141</v>
      </c>
      <c r="C274" s="400">
        <v>5</v>
      </c>
      <c r="D274" s="210">
        <v>5</v>
      </c>
      <c r="E274" s="211">
        <f t="shared" si="4"/>
        <v>100</v>
      </c>
    </row>
    <row r="275" spans="1:5">
      <c r="A275" s="208"/>
      <c r="B275" s="401" t="s">
        <v>369</v>
      </c>
      <c r="C275" s="400">
        <v>10</v>
      </c>
      <c r="D275" s="210">
        <v>10</v>
      </c>
      <c r="E275" s="211">
        <f t="shared" si="4"/>
        <v>100</v>
      </c>
    </row>
    <row r="276" spans="1:5">
      <c r="A276" s="208"/>
      <c r="B276" s="402" t="s">
        <v>370</v>
      </c>
      <c r="C276" s="210">
        <f>C277+C278</f>
        <v>2385</v>
      </c>
      <c r="D276" s="210">
        <f>D277+D278</f>
        <v>2318</v>
      </c>
      <c r="E276" s="211">
        <f t="shared" si="4"/>
        <v>102.9</v>
      </c>
    </row>
    <row r="277" spans="1:5">
      <c r="A277" s="208"/>
      <c r="B277" s="403" t="s">
        <v>371</v>
      </c>
      <c r="C277" s="404">
        <v>2085</v>
      </c>
      <c r="D277" s="405">
        <v>2009</v>
      </c>
      <c r="E277" s="211">
        <f t="shared" si="4"/>
        <v>103.8</v>
      </c>
    </row>
    <row r="278" spans="1:5">
      <c r="A278" s="208"/>
      <c r="B278" s="403" t="s">
        <v>372</v>
      </c>
      <c r="C278" s="404">
        <v>300</v>
      </c>
      <c r="D278" s="405">
        <v>309</v>
      </c>
      <c r="E278" s="211">
        <f t="shared" si="4"/>
        <v>97.1</v>
      </c>
    </row>
    <row r="279" spans="1:5">
      <c r="A279" s="208"/>
      <c r="B279" s="406" t="s">
        <v>373</v>
      </c>
      <c r="C279" s="405">
        <f>C280</f>
        <v>1400</v>
      </c>
      <c r="D279" s="405">
        <f>D280</f>
        <v>1394</v>
      </c>
      <c r="E279" s="211">
        <f t="shared" si="4"/>
        <v>100.4</v>
      </c>
    </row>
    <row r="280" spans="1:5">
      <c r="A280" s="208"/>
      <c r="B280" s="407" t="s">
        <v>374</v>
      </c>
      <c r="C280" s="400">
        <v>1400</v>
      </c>
      <c r="D280" s="408">
        <v>1394</v>
      </c>
      <c r="E280" s="211">
        <f t="shared" si="4"/>
        <v>100.4</v>
      </c>
    </row>
    <row r="281" spans="1:5">
      <c r="A281" s="208"/>
      <c r="B281" s="209" t="s">
        <v>375</v>
      </c>
      <c r="C281" s="408">
        <f>C282+C284+C286+C288</f>
        <v>940</v>
      </c>
      <c r="D281" s="408">
        <f>D282+D284+D286+D288</f>
        <v>939</v>
      </c>
      <c r="E281" s="211">
        <f t="shared" si="4"/>
        <v>100.1</v>
      </c>
    </row>
    <row r="282" spans="1:5">
      <c r="A282" s="208"/>
      <c r="B282" s="409" t="s">
        <v>376</v>
      </c>
      <c r="C282" s="408">
        <f>C283</f>
        <v>10</v>
      </c>
      <c r="D282" s="408">
        <f>D283</f>
        <v>11</v>
      </c>
      <c r="E282" s="211">
        <f t="shared" si="4"/>
        <v>90.9</v>
      </c>
    </row>
    <row r="283" spans="1:5">
      <c r="A283" s="208"/>
      <c r="B283" s="410" t="s">
        <v>377</v>
      </c>
      <c r="C283" s="400">
        <v>10</v>
      </c>
      <c r="D283" s="408">
        <v>11</v>
      </c>
      <c r="E283" s="211">
        <f t="shared" si="4"/>
        <v>90.9</v>
      </c>
    </row>
    <row r="284" spans="1:5">
      <c r="A284" s="208"/>
      <c r="B284" s="411" t="s">
        <v>378</v>
      </c>
      <c r="C284" s="408">
        <f>C285</f>
        <v>30</v>
      </c>
      <c r="D284" s="408">
        <f>D285</f>
        <v>25</v>
      </c>
      <c r="E284" s="211">
        <f t="shared" si="4"/>
        <v>120</v>
      </c>
    </row>
    <row r="285" spans="1:5">
      <c r="A285" s="208"/>
      <c r="B285" s="412" t="s">
        <v>379</v>
      </c>
      <c r="C285" s="400">
        <v>30</v>
      </c>
      <c r="D285" s="408">
        <v>25</v>
      </c>
      <c r="E285" s="211">
        <f t="shared" si="4"/>
        <v>120</v>
      </c>
    </row>
    <row r="286" spans="1:5">
      <c r="A286" s="208"/>
      <c r="B286" s="413" t="s">
        <v>380</v>
      </c>
      <c r="C286" s="408">
        <f>C287</f>
        <v>700</v>
      </c>
      <c r="D286" s="408">
        <f>D287</f>
        <v>703</v>
      </c>
      <c r="E286" s="211">
        <f t="shared" si="4"/>
        <v>99.6</v>
      </c>
    </row>
    <row r="287" spans="1:5">
      <c r="A287" s="208"/>
      <c r="B287" s="414" t="s">
        <v>381</v>
      </c>
      <c r="C287" s="400">
        <v>700</v>
      </c>
      <c r="D287" s="408">
        <v>703</v>
      </c>
      <c r="E287" s="211">
        <f t="shared" si="4"/>
        <v>99.6</v>
      </c>
    </row>
    <row r="288" spans="1:5">
      <c r="A288" s="208"/>
      <c r="B288" s="415" t="s">
        <v>382</v>
      </c>
      <c r="C288" s="408">
        <f>C289+C290</f>
        <v>200</v>
      </c>
      <c r="D288" s="408">
        <f>D289+D290</f>
        <v>200</v>
      </c>
      <c r="E288" s="211">
        <f t="shared" si="4"/>
        <v>100</v>
      </c>
    </row>
    <row r="289" spans="1:5">
      <c r="A289" s="208"/>
      <c r="B289" s="416" t="s">
        <v>383</v>
      </c>
      <c r="C289" s="400">
        <v>200</v>
      </c>
      <c r="D289" s="417">
        <v>200</v>
      </c>
      <c r="E289" s="211">
        <f t="shared" si="4"/>
        <v>100</v>
      </c>
    </row>
    <row r="290" spans="1:5">
      <c r="A290" s="208"/>
      <c r="B290" s="416" t="s">
        <v>384</v>
      </c>
      <c r="C290" s="400"/>
      <c r="D290" s="417">
        <v>0</v>
      </c>
      <c r="E290" s="211" t="e">
        <f t="shared" si="4"/>
        <v>#DIV/0!</v>
      </c>
    </row>
    <row r="291" spans="1:5">
      <c r="A291" s="208"/>
      <c r="B291" s="209" t="s">
        <v>385</v>
      </c>
      <c r="C291" s="408">
        <f>C292</f>
        <v>5</v>
      </c>
      <c r="D291" s="408">
        <f>D292</f>
        <v>5</v>
      </c>
      <c r="E291" s="211">
        <f t="shared" si="4"/>
        <v>100</v>
      </c>
    </row>
    <row r="292" spans="1:5">
      <c r="A292" s="208"/>
      <c r="B292" s="418" t="s">
        <v>386</v>
      </c>
      <c r="C292" s="408">
        <f>C293+C294</f>
        <v>5</v>
      </c>
      <c r="D292" s="408">
        <f>D293+D294</f>
        <v>5</v>
      </c>
      <c r="E292" s="211">
        <f t="shared" si="4"/>
        <v>100</v>
      </c>
    </row>
    <row r="293" spans="1:5">
      <c r="A293" s="208"/>
      <c r="B293" s="419" t="s">
        <v>387</v>
      </c>
      <c r="C293" s="400"/>
      <c r="D293" s="408">
        <v>0</v>
      </c>
      <c r="E293" s="211" t="e">
        <f t="shared" si="4"/>
        <v>#DIV/0!</v>
      </c>
    </row>
    <row r="294" spans="1:5">
      <c r="A294" s="208"/>
      <c r="B294" s="419" t="s">
        <v>388</v>
      </c>
      <c r="C294" s="400">
        <v>5</v>
      </c>
      <c r="D294" s="408">
        <v>5</v>
      </c>
      <c r="E294" s="211">
        <f t="shared" si="4"/>
        <v>100</v>
      </c>
    </row>
    <row r="295" spans="1:5">
      <c r="A295" s="208">
        <v>219</v>
      </c>
      <c r="B295" s="209" t="s">
        <v>389</v>
      </c>
      <c r="C295" s="271">
        <f>C296</f>
        <v>0</v>
      </c>
      <c r="D295" s="210">
        <v>0</v>
      </c>
      <c r="E295" s="211" t="e">
        <f t="shared" si="4"/>
        <v>#DIV/0!</v>
      </c>
    </row>
    <row r="296" spans="1:5">
      <c r="A296" s="208">
        <v>21999</v>
      </c>
      <c r="B296" s="216" t="s">
        <v>390</v>
      </c>
      <c r="C296" s="420"/>
      <c r="D296" s="210">
        <v>0</v>
      </c>
      <c r="E296" s="211" t="e">
        <f t="shared" si="4"/>
        <v>#DIV/0!</v>
      </c>
    </row>
    <row r="297" spans="1:5">
      <c r="A297" s="208">
        <v>220</v>
      </c>
      <c r="B297" s="209" t="s">
        <v>391</v>
      </c>
      <c r="C297" s="298">
        <f>C298</f>
        <v>0</v>
      </c>
      <c r="D297" s="210">
        <f>D298</f>
        <v>174</v>
      </c>
      <c r="E297" s="211">
        <f t="shared" si="4"/>
        <v>0</v>
      </c>
    </row>
    <row r="298" spans="1:5">
      <c r="A298" s="208">
        <v>22001</v>
      </c>
      <c r="B298" s="209" t="s">
        <v>392</v>
      </c>
      <c r="C298" s="298"/>
      <c r="D298" s="210">
        <f>D299+D300+D301</f>
        <v>174</v>
      </c>
      <c r="E298" s="211">
        <f t="shared" si="4"/>
        <v>0</v>
      </c>
    </row>
    <row r="299" spans="1:5">
      <c r="A299" s="208"/>
      <c r="B299" s="421" t="s">
        <v>196</v>
      </c>
      <c r="C299" s="355"/>
      <c r="D299" s="210">
        <v>174</v>
      </c>
      <c r="E299" s="211">
        <f t="shared" si="4"/>
        <v>0</v>
      </c>
    </row>
    <row r="300" spans="1:5">
      <c r="A300" s="208">
        <v>2200106</v>
      </c>
      <c r="B300" s="216" t="s">
        <v>393</v>
      </c>
      <c r="C300" s="422"/>
      <c r="D300" s="210">
        <v>0</v>
      </c>
      <c r="E300" s="211" t="e">
        <f t="shared" si="4"/>
        <v>#DIV/0!</v>
      </c>
    </row>
    <row r="301" spans="1:5">
      <c r="A301" s="208">
        <v>2200199</v>
      </c>
      <c r="B301" s="216" t="s">
        <v>394</v>
      </c>
      <c r="C301" s="423"/>
      <c r="D301" s="210">
        <v>0</v>
      </c>
      <c r="E301" s="211" t="e">
        <f t="shared" si="4"/>
        <v>#DIV/0!</v>
      </c>
    </row>
    <row r="302" spans="1:5">
      <c r="A302" s="208">
        <v>221</v>
      </c>
      <c r="B302" s="209" t="s">
        <v>395</v>
      </c>
      <c r="C302" s="210">
        <f>C303+C306+C309</f>
        <v>1150</v>
      </c>
      <c r="D302" s="210">
        <f>D303+D306+D309</f>
        <v>1115</v>
      </c>
      <c r="E302" s="211">
        <f t="shared" si="4"/>
        <v>103.1</v>
      </c>
    </row>
    <row r="303" spans="1:5">
      <c r="A303" s="208"/>
      <c r="B303" s="424" t="s">
        <v>396</v>
      </c>
      <c r="C303" s="210">
        <f>C304+C305</f>
        <v>1040</v>
      </c>
      <c r="D303" s="210">
        <f>D304+D305</f>
        <v>1046</v>
      </c>
      <c r="E303" s="211">
        <f t="shared" si="4"/>
        <v>99.4</v>
      </c>
    </row>
    <row r="304" spans="1:5">
      <c r="A304" s="208"/>
      <c r="B304" s="425" t="s">
        <v>397</v>
      </c>
      <c r="C304" s="271">
        <v>1000</v>
      </c>
      <c r="D304" s="210">
        <v>1000</v>
      </c>
      <c r="E304" s="211">
        <f t="shared" si="4"/>
        <v>100</v>
      </c>
    </row>
    <row r="305" spans="1:5">
      <c r="A305" s="208"/>
      <c r="B305" s="426" t="s">
        <v>398</v>
      </c>
      <c r="C305" s="271">
        <v>40</v>
      </c>
      <c r="D305" s="210">
        <v>46</v>
      </c>
      <c r="E305" s="211">
        <f t="shared" si="4"/>
        <v>87</v>
      </c>
    </row>
    <row r="306" spans="1:5">
      <c r="A306" s="208"/>
      <c r="B306" s="427" t="s">
        <v>399</v>
      </c>
      <c r="C306" s="210">
        <f>C307</f>
        <v>110</v>
      </c>
      <c r="D306" s="210">
        <f>D307</f>
        <v>69</v>
      </c>
      <c r="E306" s="211">
        <f t="shared" si="4"/>
        <v>159.4</v>
      </c>
    </row>
    <row r="307" spans="1:5">
      <c r="A307" s="208"/>
      <c r="B307" s="428" t="s">
        <v>400</v>
      </c>
      <c r="C307" s="271">
        <v>110</v>
      </c>
      <c r="D307" s="210">
        <v>69</v>
      </c>
      <c r="E307" s="211">
        <f t="shared" si="4"/>
        <v>159.4</v>
      </c>
    </row>
    <row r="308" spans="1:5">
      <c r="A308" s="208"/>
      <c r="B308" s="209" t="s">
        <v>401</v>
      </c>
      <c r="C308" s="271">
        <v>650</v>
      </c>
      <c r="D308" s="210">
        <v>0</v>
      </c>
      <c r="E308" s="211" t="e">
        <f t="shared" si="4"/>
        <v>#DIV/0!</v>
      </c>
    </row>
    <row r="309" spans="1:5">
      <c r="A309" s="208">
        <v>22103</v>
      </c>
      <c r="B309" s="209" t="s">
        <v>402</v>
      </c>
      <c r="C309" s="271">
        <f>C310</f>
        <v>0</v>
      </c>
      <c r="D309" s="210">
        <v>0</v>
      </c>
      <c r="E309" s="211" t="e">
        <f t="shared" si="4"/>
        <v>#DIV/0!</v>
      </c>
    </row>
    <row r="310" spans="1:5">
      <c r="A310" s="208">
        <v>2210399</v>
      </c>
      <c r="B310" s="216" t="s">
        <v>403</v>
      </c>
      <c r="C310" s="429"/>
      <c r="D310" s="210">
        <v>0</v>
      </c>
      <c r="E310" s="211" t="e">
        <f t="shared" si="4"/>
        <v>#DIV/0!</v>
      </c>
    </row>
    <row r="311" spans="1:5">
      <c r="A311" s="430"/>
      <c r="B311" s="209" t="s">
        <v>404</v>
      </c>
      <c r="C311" s="210">
        <f>C312</f>
        <v>9550</v>
      </c>
      <c r="D311" s="210">
        <f>D312</f>
        <v>7803</v>
      </c>
      <c r="E311" s="211">
        <f t="shared" si="4"/>
        <v>122.4</v>
      </c>
    </row>
    <row r="312" spans="1:5">
      <c r="A312" s="430"/>
      <c r="B312" s="431" t="s">
        <v>405</v>
      </c>
      <c r="C312" s="210">
        <f>C313</f>
        <v>9550</v>
      </c>
      <c r="D312" s="210">
        <f>D313</f>
        <v>7803</v>
      </c>
      <c r="E312" s="211">
        <f t="shared" si="4"/>
        <v>122.4</v>
      </c>
    </row>
    <row r="313" spans="1:5">
      <c r="A313" s="430"/>
      <c r="B313" s="432" t="s">
        <v>406</v>
      </c>
      <c r="C313" s="433">
        <v>9550</v>
      </c>
      <c r="D313" s="434">
        <v>7803</v>
      </c>
      <c r="E313" s="211">
        <f t="shared" si="4"/>
        <v>122.4</v>
      </c>
    </row>
    <row r="314" spans="1:5">
      <c r="A314" s="430"/>
      <c r="B314" s="209" t="s">
        <v>407</v>
      </c>
      <c r="C314" s="210">
        <f>C315</f>
        <v>5155</v>
      </c>
      <c r="D314" s="210">
        <f>D315</f>
        <v>2538</v>
      </c>
      <c r="E314" s="211">
        <f t="shared" si="4"/>
        <v>203.1</v>
      </c>
    </row>
    <row r="315" spans="1:5">
      <c r="A315" s="430"/>
      <c r="B315" s="435" t="s">
        <v>408</v>
      </c>
      <c r="C315" s="210">
        <f>C316</f>
        <v>5155</v>
      </c>
      <c r="D315" s="210">
        <f>D316</f>
        <v>2538</v>
      </c>
      <c r="E315" s="211">
        <f t="shared" si="4"/>
        <v>203.1</v>
      </c>
    </row>
    <row r="316" spans="1:5">
      <c r="A316" s="430"/>
      <c r="B316" s="436" t="s">
        <v>409</v>
      </c>
      <c r="C316" s="429">
        <v>5155</v>
      </c>
      <c r="D316" s="437">
        <v>2538</v>
      </c>
      <c r="E316" s="211">
        <f t="shared" si="4"/>
        <v>203.1</v>
      </c>
    </row>
    <row r="317" spans="1:5">
      <c r="A317" s="430"/>
      <c r="B317" s="209" t="s">
        <v>410</v>
      </c>
      <c r="C317" s="210">
        <f>C318</f>
        <v>100</v>
      </c>
      <c r="D317" s="210">
        <f>D318</f>
        <v>96</v>
      </c>
      <c r="E317" s="211">
        <f t="shared" si="4"/>
        <v>104.2</v>
      </c>
    </row>
    <row r="318" spans="1:5">
      <c r="A318" s="430"/>
      <c r="B318" s="438" t="s">
        <v>411</v>
      </c>
      <c r="C318" s="429">
        <v>100</v>
      </c>
      <c r="D318" s="210">
        <v>96</v>
      </c>
      <c r="E318" s="211">
        <f t="shared" si="4"/>
        <v>104.2</v>
      </c>
    </row>
    <row r="319" spans="1:5">
      <c r="A319" s="196"/>
      <c r="B319" s="439" t="s">
        <v>119</v>
      </c>
      <c r="C319" s="440">
        <f>C5+C69+C90+C104+C117+C131+C164+C193+C206+C222+C262+C267+C281+C291+C295+C297+C302+C308+C311+C314+C317</f>
        <v>64583</v>
      </c>
      <c r="D319" s="440">
        <f>D5+D69+D90+D104+D117+D131+D164+D193+D206+D222+D262+D267+D281+D291+D295+D297+D302+D308+D311+D314+D317</f>
        <v>70265</v>
      </c>
      <c r="E319" s="211">
        <f t="shared" si="4"/>
        <v>91.9</v>
      </c>
    </row>
    <row r="320" spans="1:5">
      <c r="A320" s="196"/>
      <c r="B320" s="441" t="s">
        <v>120</v>
      </c>
      <c r="C320" s="217"/>
      <c r="D320" s="211"/>
      <c r="E320" s="211" t="e">
        <f t="shared" si="4"/>
        <v>#DIV/0!</v>
      </c>
    </row>
    <row r="321" spans="1:5">
      <c r="A321" s="196"/>
      <c r="B321" s="441" t="s">
        <v>121</v>
      </c>
      <c r="C321" s="363"/>
      <c r="D321" s="363">
        <f>D322+D326+D327+D328+D329+D330+D331+D332+D333+D334</f>
        <v>26553</v>
      </c>
      <c r="E321" s="211">
        <f t="shared" si="4"/>
        <v>0</v>
      </c>
    </row>
    <row r="322" spans="1:5">
      <c r="B322" s="442" t="s">
        <v>122</v>
      </c>
      <c r="C322" s="217"/>
      <c r="D322" s="211"/>
      <c r="E322" s="211" t="e">
        <f t="shared" si="4"/>
        <v>#DIV/0!</v>
      </c>
    </row>
    <row r="323" spans="1:5">
      <c r="B323" s="442" t="s">
        <v>123</v>
      </c>
      <c r="C323" s="217"/>
      <c r="D323" s="211"/>
      <c r="E323" s="211" t="e">
        <f t="shared" si="4"/>
        <v>#DIV/0!</v>
      </c>
    </row>
    <row r="324" spans="1:5">
      <c r="B324" s="443" t="s">
        <v>124</v>
      </c>
      <c r="C324" s="217"/>
      <c r="D324" s="211"/>
      <c r="E324" s="211" t="e">
        <f t="shared" si="4"/>
        <v>#DIV/0!</v>
      </c>
    </row>
    <row r="325" spans="1:5">
      <c r="B325" s="443" t="s">
        <v>125</v>
      </c>
      <c r="C325" s="217"/>
      <c r="D325" s="211"/>
      <c r="E325" s="211" t="e">
        <f t="shared" si="4"/>
        <v>#DIV/0!</v>
      </c>
    </row>
    <row r="326" spans="1:5">
      <c r="B326" s="442" t="s">
        <v>126</v>
      </c>
      <c r="C326" s="217"/>
      <c r="D326" s="444">
        <v>22542</v>
      </c>
      <c r="E326" s="211">
        <f t="shared" si="4"/>
        <v>0</v>
      </c>
    </row>
    <row r="327" spans="1:5">
      <c r="B327" s="445" t="s">
        <v>127</v>
      </c>
      <c r="C327" s="217"/>
      <c r="D327" s="444"/>
      <c r="E327" s="211" t="e">
        <f t="shared" ref="E327:E335" si="5">ROUND(C327/D327*100,1)</f>
        <v>#DIV/0!</v>
      </c>
    </row>
    <row r="328" spans="1:5">
      <c r="B328" s="443" t="s">
        <v>128</v>
      </c>
      <c r="C328" s="217"/>
      <c r="D328" s="444"/>
      <c r="E328" s="211" t="e">
        <f t="shared" si="5"/>
        <v>#DIV/0!</v>
      </c>
    </row>
    <row r="329" spans="1:5">
      <c r="B329" s="442" t="s">
        <v>129</v>
      </c>
      <c r="C329" s="217"/>
      <c r="D329" s="444"/>
      <c r="E329" s="211" t="e">
        <f t="shared" si="5"/>
        <v>#DIV/0!</v>
      </c>
    </row>
    <row r="330" spans="1:5">
      <c r="B330" s="446" t="s">
        <v>130</v>
      </c>
      <c r="C330" s="217"/>
      <c r="D330" s="444"/>
      <c r="E330" s="211" t="e">
        <f t="shared" si="5"/>
        <v>#DIV/0!</v>
      </c>
    </row>
    <row r="331" spans="1:5">
      <c r="B331" s="446" t="s">
        <v>131</v>
      </c>
      <c r="C331" s="217"/>
      <c r="D331" s="444"/>
      <c r="E331" s="211" t="e">
        <f t="shared" si="5"/>
        <v>#DIV/0!</v>
      </c>
    </row>
    <row r="332" spans="1:5">
      <c r="B332" s="447" t="s">
        <v>132</v>
      </c>
      <c r="C332" s="217"/>
      <c r="D332" s="444">
        <v>1986</v>
      </c>
      <c r="E332" s="211">
        <f t="shared" si="5"/>
        <v>0</v>
      </c>
    </row>
    <row r="333" spans="1:5">
      <c r="B333" s="446" t="s">
        <v>133</v>
      </c>
      <c r="C333" s="217"/>
      <c r="D333" s="444"/>
      <c r="E333" s="211" t="e">
        <f t="shared" si="5"/>
        <v>#DIV/0!</v>
      </c>
    </row>
    <row r="334" spans="1:5">
      <c r="B334" s="448" t="s">
        <v>134</v>
      </c>
      <c r="C334" s="217"/>
      <c r="D334" s="444">
        <v>2025</v>
      </c>
      <c r="E334" s="211">
        <f t="shared" si="5"/>
        <v>0</v>
      </c>
    </row>
    <row r="335" spans="1:5">
      <c r="B335" s="439" t="s">
        <v>135</v>
      </c>
      <c r="C335" s="298">
        <f>C319+C320+C321</f>
        <v>64583</v>
      </c>
      <c r="D335" s="440">
        <f>D319+D320+D321</f>
        <v>96818</v>
      </c>
      <c r="E335" s="211">
        <f t="shared" si="5"/>
        <v>66.7</v>
      </c>
    </row>
    <row r="336" spans="1:5">
      <c r="B336" s="449"/>
      <c r="C336" s="450"/>
      <c r="D336" s="196"/>
      <c r="E336" s="196"/>
    </row>
  </sheetData>
  <mergeCells count="1">
    <mergeCell ref="B2:E2"/>
  </mergeCells>
  <pageMargins left="0.708661417322835" right="0.708661417322835" top="0.748031496062992" bottom="0.748031496062992" header="0.31496062992126" footer="0.31496062992126"/>
  <pageSetup paperSize="9" scale="90" fitToHeight="0" orientation="portrait"/>
  <headerFooter>
    <oddFooter>&amp;C附表1-4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K14"/>
  <sheetViews>
    <sheetView workbookViewId="0">
      <selection activeCell="B13" sqref="B13"/>
    </sheetView>
  </sheetViews>
  <sheetFormatPr defaultColWidth="9" defaultRowHeight="11.25"/>
  <cols>
    <col min="1" max="1" width="37.625" style="178" customWidth="1"/>
    <col min="2" max="4" width="11.125" style="178" customWidth="1"/>
    <col min="5" max="246" width="9" style="178"/>
    <col min="247" max="247" width="20.125" style="178" customWidth="1"/>
    <col min="248" max="248" width="9.625" style="178" customWidth="1"/>
    <col min="249" max="249" width="8.625" style="178" customWidth="1"/>
    <col min="250" max="250" width="8.875" style="178" customWidth="1"/>
    <col min="251" max="253" width="7.625" style="178" customWidth="1"/>
    <col min="254" max="254" width="8.125" style="178" customWidth="1"/>
    <col min="255" max="255" width="7.625" style="178" customWidth="1"/>
    <col min="256" max="256" width="9" style="178" customWidth="1"/>
    <col min="257" max="502" width="9" style="178"/>
    <col min="503" max="503" width="20.125" style="178" customWidth="1"/>
    <col min="504" max="504" width="9.625" style="178" customWidth="1"/>
    <col min="505" max="505" width="8.625" style="178" customWidth="1"/>
    <col min="506" max="506" width="8.875" style="178" customWidth="1"/>
    <col min="507" max="509" width="7.625" style="178" customWidth="1"/>
    <col min="510" max="510" width="8.125" style="178" customWidth="1"/>
    <col min="511" max="511" width="7.625" style="178" customWidth="1"/>
    <col min="512" max="512" width="9" style="178" customWidth="1"/>
    <col min="513" max="758" width="9" style="178"/>
    <col min="759" max="759" width="20.125" style="178" customWidth="1"/>
    <col min="760" max="760" width="9.625" style="178" customWidth="1"/>
    <col min="761" max="761" width="8.625" style="178" customWidth="1"/>
    <col min="762" max="762" width="8.875" style="178" customWidth="1"/>
    <col min="763" max="765" width="7.625" style="178" customWidth="1"/>
    <col min="766" max="766" width="8.125" style="178" customWidth="1"/>
    <col min="767" max="767" width="7.625" style="178" customWidth="1"/>
    <col min="768" max="768" width="9" style="178" customWidth="1"/>
    <col min="769" max="1014" width="9" style="178"/>
    <col min="1015" max="1015" width="20.125" style="178" customWidth="1"/>
    <col min="1016" max="1016" width="9.625" style="178" customWidth="1"/>
    <col min="1017" max="1017" width="8.625" style="178" customWidth="1"/>
    <col min="1018" max="1018" width="8.875" style="178" customWidth="1"/>
    <col min="1019" max="1021" width="7.625" style="178" customWidth="1"/>
    <col min="1022" max="1022" width="8.125" style="178" customWidth="1"/>
    <col min="1023" max="1023" width="7.625" style="178" customWidth="1"/>
    <col min="1024" max="1024" width="9" style="178" customWidth="1"/>
    <col min="1025" max="1270" width="9" style="178"/>
    <col min="1271" max="1271" width="20.125" style="178" customWidth="1"/>
    <col min="1272" max="1272" width="9.625" style="178" customWidth="1"/>
    <col min="1273" max="1273" width="8.625" style="178" customWidth="1"/>
    <col min="1274" max="1274" width="8.875" style="178" customWidth="1"/>
    <col min="1275" max="1277" width="7.625" style="178" customWidth="1"/>
    <col min="1278" max="1278" width="8.125" style="178" customWidth="1"/>
    <col min="1279" max="1279" width="7.625" style="178" customWidth="1"/>
    <col min="1280" max="1280" width="9" style="178" customWidth="1"/>
    <col min="1281" max="1526" width="9" style="178"/>
    <col min="1527" max="1527" width="20.125" style="178" customWidth="1"/>
    <col min="1528" max="1528" width="9.625" style="178" customWidth="1"/>
    <col min="1529" max="1529" width="8.625" style="178" customWidth="1"/>
    <col min="1530" max="1530" width="8.875" style="178" customWidth="1"/>
    <col min="1531" max="1533" width="7.625" style="178" customWidth="1"/>
    <col min="1534" max="1534" width="8.125" style="178" customWidth="1"/>
    <col min="1535" max="1535" width="7.625" style="178" customWidth="1"/>
    <col min="1536" max="1536" width="9" style="178" customWidth="1"/>
    <col min="1537" max="1782" width="9" style="178"/>
    <col min="1783" max="1783" width="20.125" style="178" customWidth="1"/>
    <col min="1784" max="1784" width="9.625" style="178" customWidth="1"/>
    <col min="1785" max="1785" width="8.625" style="178" customWidth="1"/>
    <col min="1786" max="1786" width="8.875" style="178" customWidth="1"/>
    <col min="1787" max="1789" width="7.625" style="178" customWidth="1"/>
    <col min="1790" max="1790" width="8.125" style="178" customWidth="1"/>
    <col min="1791" max="1791" width="7.625" style="178" customWidth="1"/>
    <col min="1792" max="1792" width="9" style="178" customWidth="1"/>
    <col min="1793" max="2038" width="9" style="178"/>
    <col min="2039" max="2039" width="20.125" style="178" customWidth="1"/>
    <col min="2040" max="2040" width="9.625" style="178" customWidth="1"/>
    <col min="2041" max="2041" width="8.625" style="178" customWidth="1"/>
    <col min="2042" max="2042" width="8.875" style="178" customWidth="1"/>
    <col min="2043" max="2045" width="7.625" style="178" customWidth="1"/>
    <col min="2046" max="2046" width="8.125" style="178" customWidth="1"/>
    <col min="2047" max="2047" width="7.625" style="178" customWidth="1"/>
    <col min="2048" max="2048" width="9" style="178" customWidth="1"/>
    <col min="2049" max="2294" width="9" style="178"/>
    <col min="2295" max="2295" width="20.125" style="178" customWidth="1"/>
    <col min="2296" max="2296" width="9.625" style="178" customWidth="1"/>
    <col min="2297" max="2297" width="8.625" style="178" customWidth="1"/>
    <col min="2298" max="2298" width="8.875" style="178" customWidth="1"/>
    <col min="2299" max="2301" width="7.625" style="178" customWidth="1"/>
    <col min="2302" max="2302" width="8.125" style="178" customWidth="1"/>
    <col min="2303" max="2303" width="7.625" style="178" customWidth="1"/>
    <col min="2304" max="2304" width="9" style="178" customWidth="1"/>
    <col min="2305" max="2550" width="9" style="178"/>
    <col min="2551" max="2551" width="20.125" style="178" customWidth="1"/>
    <col min="2552" max="2552" width="9.625" style="178" customWidth="1"/>
    <col min="2553" max="2553" width="8.625" style="178" customWidth="1"/>
    <col min="2554" max="2554" width="8.875" style="178" customWidth="1"/>
    <col min="2555" max="2557" width="7.625" style="178" customWidth="1"/>
    <col min="2558" max="2558" width="8.125" style="178" customWidth="1"/>
    <col min="2559" max="2559" width="7.625" style="178" customWidth="1"/>
    <col min="2560" max="2560" width="9" style="178" customWidth="1"/>
    <col min="2561" max="2806" width="9" style="178"/>
    <col min="2807" max="2807" width="20.125" style="178" customWidth="1"/>
    <col min="2808" max="2808" width="9.625" style="178" customWidth="1"/>
    <col min="2809" max="2809" width="8.625" style="178" customWidth="1"/>
    <col min="2810" max="2810" width="8.875" style="178" customWidth="1"/>
    <col min="2811" max="2813" width="7.625" style="178" customWidth="1"/>
    <col min="2814" max="2814" width="8.125" style="178" customWidth="1"/>
    <col min="2815" max="2815" width="7.625" style="178" customWidth="1"/>
    <col min="2816" max="2816" width="9" style="178" customWidth="1"/>
    <col min="2817" max="3062" width="9" style="178"/>
    <col min="3063" max="3063" width="20.125" style="178" customWidth="1"/>
    <col min="3064" max="3064" width="9.625" style="178" customWidth="1"/>
    <col min="3065" max="3065" width="8.625" style="178" customWidth="1"/>
    <col min="3066" max="3066" width="8.875" style="178" customWidth="1"/>
    <col min="3067" max="3069" width="7.625" style="178" customWidth="1"/>
    <col min="3070" max="3070" width="8.125" style="178" customWidth="1"/>
    <col min="3071" max="3071" width="7.625" style="178" customWidth="1"/>
    <col min="3072" max="3072" width="9" style="178" customWidth="1"/>
    <col min="3073" max="3318" width="9" style="178"/>
    <col min="3319" max="3319" width="20.125" style="178" customWidth="1"/>
    <col min="3320" max="3320" width="9.625" style="178" customWidth="1"/>
    <col min="3321" max="3321" width="8.625" style="178" customWidth="1"/>
    <col min="3322" max="3322" width="8.875" style="178" customWidth="1"/>
    <col min="3323" max="3325" width="7.625" style="178" customWidth="1"/>
    <col min="3326" max="3326" width="8.125" style="178" customWidth="1"/>
    <col min="3327" max="3327" width="7.625" style="178" customWidth="1"/>
    <col min="3328" max="3328" width="9" style="178" customWidth="1"/>
    <col min="3329" max="3574" width="9" style="178"/>
    <col min="3575" max="3575" width="20.125" style="178" customWidth="1"/>
    <col min="3576" max="3576" width="9.625" style="178" customWidth="1"/>
    <col min="3577" max="3577" width="8.625" style="178" customWidth="1"/>
    <col min="3578" max="3578" width="8.875" style="178" customWidth="1"/>
    <col min="3579" max="3581" width="7.625" style="178" customWidth="1"/>
    <col min="3582" max="3582" width="8.125" style="178" customWidth="1"/>
    <col min="3583" max="3583" width="7.625" style="178" customWidth="1"/>
    <col min="3584" max="3584" width="9" style="178" customWidth="1"/>
    <col min="3585" max="3830" width="9" style="178"/>
    <col min="3831" max="3831" width="20.125" style="178" customWidth="1"/>
    <col min="3832" max="3832" width="9.625" style="178" customWidth="1"/>
    <col min="3833" max="3833" width="8.625" style="178" customWidth="1"/>
    <col min="3834" max="3834" width="8.875" style="178" customWidth="1"/>
    <col min="3835" max="3837" width="7.625" style="178" customWidth="1"/>
    <col min="3838" max="3838" width="8.125" style="178" customWidth="1"/>
    <col min="3839" max="3839" width="7.625" style="178" customWidth="1"/>
    <col min="3840" max="3840" width="9" style="178" customWidth="1"/>
    <col min="3841" max="4086" width="9" style="178"/>
    <col min="4087" max="4087" width="20.125" style="178" customWidth="1"/>
    <col min="4088" max="4088" width="9.625" style="178" customWidth="1"/>
    <col min="4089" max="4089" width="8.625" style="178" customWidth="1"/>
    <col min="4090" max="4090" width="8.875" style="178" customWidth="1"/>
    <col min="4091" max="4093" width="7.625" style="178" customWidth="1"/>
    <col min="4094" max="4094" width="8.125" style="178" customWidth="1"/>
    <col min="4095" max="4095" width="7.625" style="178" customWidth="1"/>
    <col min="4096" max="4096" width="9" style="178" customWidth="1"/>
    <col min="4097" max="4342" width="9" style="178"/>
    <col min="4343" max="4343" width="20.125" style="178" customWidth="1"/>
    <col min="4344" max="4344" width="9.625" style="178" customWidth="1"/>
    <col min="4345" max="4345" width="8.625" style="178" customWidth="1"/>
    <col min="4346" max="4346" width="8.875" style="178" customWidth="1"/>
    <col min="4347" max="4349" width="7.625" style="178" customWidth="1"/>
    <col min="4350" max="4350" width="8.125" style="178" customWidth="1"/>
    <col min="4351" max="4351" width="7.625" style="178" customWidth="1"/>
    <col min="4352" max="4352" width="9" style="178" customWidth="1"/>
    <col min="4353" max="4598" width="9" style="178"/>
    <col min="4599" max="4599" width="20.125" style="178" customWidth="1"/>
    <col min="4600" max="4600" width="9.625" style="178" customWidth="1"/>
    <col min="4601" max="4601" width="8.625" style="178" customWidth="1"/>
    <col min="4602" max="4602" width="8.875" style="178" customWidth="1"/>
    <col min="4603" max="4605" width="7.625" style="178" customWidth="1"/>
    <col min="4606" max="4606" width="8.125" style="178" customWidth="1"/>
    <col min="4607" max="4607" width="7.625" style="178" customWidth="1"/>
    <col min="4608" max="4608" width="9" style="178" customWidth="1"/>
    <col min="4609" max="4854" width="9" style="178"/>
    <col min="4855" max="4855" width="20.125" style="178" customWidth="1"/>
    <col min="4856" max="4856" width="9.625" style="178" customWidth="1"/>
    <col min="4857" max="4857" width="8.625" style="178" customWidth="1"/>
    <col min="4858" max="4858" width="8.875" style="178" customWidth="1"/>
    <col min="4859" max="4861" width="7.625" style="178" customWidth="1"/>
    <col min="4862" max="4862" width="8.125" style="178" customWidth="1"/>
    <col min="4863" max="4863" width="7.625" style="178" customWidth="1"/>
    <col min="4864" max="4864" width="9" style="178" customWidth="1"/>
    <col min="4865" max="5110" width="9" style="178"/>
    <col min="5111" max="5111" width="20.125" style="178" customWidth="1"/>
    <col min="5112" max="5112" width="9.625" style="178" customWidth="1"/>
    <col min="5113" max="5113" width="8.625" style="178" customWidth="1"/>
    <col min="5114" max="5114" width="8.875" style="178" customWidth="1"/>
    <col min="5115" max="5117" width="7.625" style="178" customWidth="1"/>
    <col min="5118" max="5118" width="8.125" style="178" customWidth="1"/>
    <col min="5119" max="5119" width="7.625" style="178" customWidth="1"/>
    <col min="5120" max="5120" width="9" style="178" customWidth="1"/>
    <col min="5121" max="5366" width="9" style="178"/>
    <col min="5367" max="5367" width="20.125" style="178" customWidth="1"/>
    <col min="5368" max="5368" width="9.625" style="178" customWidth="1"/>
    <col min="5369" max="5369" width="8.625" style="178" customWidth="1"/>
    <col min="5370" max="5370" width="8.875" style="178" customWidth="1"/>
    <col min="5371" max="5373" width="7.625" style="178" customWidth="1"/>
    <col min="5374" max="5374" width="8.125" style="178" customWidth="1"/>
    <col min="5375" max="5375" width="7.625" style="178" customWidth="1"/>
    <col min="5376" max="5376" width="9" style="178" customWidth="1"/>
    <col min="5377" max="5622" width="9" style="178"/>
    <col min="5623" max="5623" width="20.125" style="178" customWidth="1"/>
    <col min="5624" max="5624" width="9.625" style="178" customWidth="1"/>
    <col min="5625" max="5625" width="8.625" style="178" customWidth="1"/>
    <col min="5626" max="5626" width="8.875" style="178" customWidth="1"/>
    <col min="5627" max="5629" width="7.625" style="178" customWidth="1"/>
    <col min="5630" max="5630" width="8.125" style="178" customWidth="1"/>
    <col min="5631" max="5631" width="7.625" style="178" customWidth="1"/>
    <col min="5632" max="5632" width="9" style="178" customWidth="1"/>
    <col min="5633" max="5878" width="9" style="178"/>
    <col min="5879" max="5879" width="20.125" style="178" customWidth="1"/>
    <col min="5880" max="5880" width="9.625" style="178" customWidth="1"/>
    <col min="5881" max="5881" width="8.625" style="178" customWidth="1"/>
    <col min="5882" max="5882" width="8.875" style="178" customWidth="1"/>
    <col min="5883" max="5885" width="7.625" style="178" customWidth="1"/>
    <col min="5886" max="5886" width="8.125" style="178" customWidth="1"/>
    <col min="5887" max="5887" width="7.625" style="178" customWidth="1"/>
    <col min="5888" max="5888" width="9" style="178" customWidth="1"/>
    <col min="5889" max="6134" width="9" style="178"/>
    <col min="6135" max="6135" width="20.125" style="178" customWidth="1"/>
    <col min="6136" max="6136" width="9.625" style="178" customWidth="1"/>
    <col min="6137" max="6137" width="8.625" style="178" customWidth="1"/>
    <col min="6138" max="6138" width="8.875" style="178" customWidth="1"/>
    <col min="6139" max="6141" width="7.625" style="178" customWidth="1"/>
    <col min="6142" max="6142" width="8.125" style="178" customWidth="1"/>
    <col min="6143" max="6143" width="7.625" style="178" customWidth="1"/>
    <col min="6144" max="6144" width="9" style="178" customWidth="1"/>
    <col min="6145" max="6390" width="9" style="178"/>
    <col min="6391" max="6391" width="20.125" style="178" customWidth="1"/>
    <col min="6392" max="6392" width="9.625" style="178" customWidth="1"/>
    <col min="6393" max="6393" width="8.625" style="178" customWidth="1"/>
    <col min="6394" max="6394" width="8.875" style="178" customWidth="1"/>
    <col min="6395" max="6397" width="7.625" style="178" customWidth="1"/>
    <col min="6398" max="6398" width="8.125" style="178" customWidth="1"/>
    <col min="6399" max="6399" width="7.625" style="178" customWidth="1"/>
    <col min="6400" max="6400" width="9" style="178" customWidth="1"/>
    <col min="6401" max="6646" width="9" style="178"/>
    <col min="6647" max="6647" width="20.125" style="178" customWidth="1"/>
    <col min="6648" max="6648" width="9.625" style="178" customWidth="1"/>
    <col min="6649" max="6649" width="8.625" style="178" customWidth="1"/>
    <col min="6650" max="6650" width="8.875" style="178" customWidth="1"/>
    <col min="6651" max="6653" width="7.625" style="178" customWidth="1"/>
    <col min="6654" max="6654" width="8.125" style="178" customWidth="1"/>
    <col min="6655" max="6655" width="7.625" style="178" customWidth="1"/>
    <col min="6656" max="6656" width="9" style="178" customWidth="1"/>
    <col min="6657" max="6902" width="9" style="178"/>
    <col min="6903" max="6903" width="20.125" style="178" customWidth="1"/>
    <col min="6904" max="6904" width="9.625" style="178" customWidth="1"/>
    <col min="6905" max="6905" width="8.625" style="178" customWidth="1"/>
    <col min="6906" max="6906" width="8.875" style="178" customWidth="1"/>
    <col min="6907" max="6909" width="7.625" style="178" customWidth="1"/>
    <col min="6910" max="6910" width="8.125" style="178" customWidth="1"/>
    <col min="6911" max="6911" width="7.625" style="178" customWidth="1"/>
    <col min="6912" max="6912" width="9" style="178" customWidth="1"/>
    <col min="6913" max="7158" width="9" style="178"/>
    <col min="7159" max="7159" width="20.125" style="178" customWidth="1"/>
    <col min="7160" max="7160" width="9.625" style="178" customWidth="1"/>
    <col min="7161" max="7161" width="8.625" style="178" customWidth="1"/>
    <col min="7162" max="7162" width="8.875" style="178" customWidth="1"/>
    <col min="7163" max="7165" width="7.625" style="178" customWidth="1"/>
    <col min="7166" max="7166" width="8.125" style="178" customWidth="1"/>
    <col min="7167" max="7167" width="7.625" style="178" customWidth="1"/>
    <col min="7168" max="7168" width="9" style="178" customWidth="1"/>
    <col min="7169" max="7414" width="9" style="178"/>
    <col min="7415" max="7415" width="20.125" style="178" customWidth="1"/>
    <col min="7416" max="7416" width="9.625" style="178" customWidth="1"/>
    <col min="7417" max="7417" width="8.625" style="178" customWidth="1"/>
    <col min="7418" max="7418" width="8.875" style="178" customWidth="1"/>
    <col min="7419" max="7421" width="7.625" style="178" customWidth="1"/>
    <col min="7422" max="7422" width="8.125" style="178" customWidth="1"/>
    <col min="7423" max="7423" width="7.625" style="178" customWidth="1"/>
    <col min="7424" max="7424" width="9" style="178" customWidth="1"/>
    <col min="7425" max="7670" width="9" style="178"/>
    <col min="7671" max="7671" width="20.125" style="178" customWidth="1"/>
    <col min="7672" max="7672" width="9.625" style="178" customWidth="1"/>
    <col min="7673" max="7673" width="8.625" style="178" customWidth="1"/>
    <col min="7674" max="7674" width="8.875" style="178" customWidth="1"/>
    <col min="7675" max="7677" width="7.625" style="178" customWidth="1"/>
    <col min="7678" max="7678" width="8.125" style="178" customWidth="1"/>
    <col min="7679" max="7679" width="7.625" style="178" customWidth="1"/>
    <col min="7680" max="7680" width="9" style="178" customWidth="1"/>
    <col min="7681" max="7926" width="9" style="178"/>
    <col min="7927" max="7927" width="20.125" style="178" customWidth="1"/>
    <col min="7928" max="7928" width="9.625" style="178" customWidth="1"/>
    <col min="7929" max="7929" width="8.625" style="178" customWidth="1"/>
    <col min="7930" max="7930" width="8.875" style="178" customWidth="1"/>
    <col min="7931" max="7933" width="7.625" style="178" customWidth="1"/>
    <col min="7934" max="7934" width="8.125" style="178" customWidth="1"/>
    <col min="7935" max="7935" width="7.625" style="178" customWidth="1"/>
    <col min="7936" max="7936" width="9" style="178" customWidth="1"/>
    <col min="7937" max="8182" width="9" style="178"/>
    <col min="8183" max="8183" width="20.125" style="178" customWidth="1"/>
    <col min="8184" max="8184" width="9.625" style="178" customWidth="1"/>
    <col min="8185" max="8185" width="8.625" style="178" customWidth="1"/>
    <col min="8186" max="8186" width="8.875" style="178" customWidth="1"/>
    <col min="8187" max="8189" width="7.625" style="178" customWidth="1"/>
    <col min="8190" max="8190" width="8.125" style="178" customWidth="1"/>
    <col min="8191" max="8191" width="7.625" style="178" customWidth="1"/>
    <col min="8192" max="8192" width="9" style="178" customWidth="1"/>
    <col min="8193" max="8438" width="9" style="178"/>
    <col min="8439" max="8439" width="20.125" style="178" customWidth="1"/>
    <col min="8440" max="8440" width="9.625" style="178" customWidth="1"/>
    <col min="8441" max="8441" width="8.625" style="178" customWidth="1"/>
    <col min="8442" max="8442" width="8.875" style="178" customWidth="1"/>
    <col min="8443" max="8445" width="7.625" style="178" customWidth="1"/>
    <col min="8446" max="8446" width="8.125" style="178" customWidth="1"/>
    <col min="8447" max="8447" width="7.625" style="178" customWidth="1"/>
    <col min="8448" max="8448" width="9" style="178" customWidth="1"/>
    <col min="8449" max="8694" width="9" style="178"/>
    <col min="8695" max="8695" width="20.125" style="178" customWidth="1"/>
    <col min="8696" max="8696" width="9.625" style="178" customWidth="1"/>
    <col min="8697" max="8697" width="8.625" style="178" customWidth="1"/>
    <col min="8698" max="8698" width="8.875" style="178" customWidth="1"/>
    <col min="8699" max="8701" width="7.625" style="178" customWidth="1"/>
    <col min="8702" max="8702" width="8.125" style="178" customWidth="1"/>
    <col min="8703" max="8703" width="7.625" style="178" customWidth="1"/>
    <col min="8704" max="8704" width="9" style="178" customWidth="1"/>
    <col min="8705" max="8950" width="9" style="178"/>
    <col min="8951" max="8951" width="20.125" style="178" customWidth="1"/>
    <col min="8952" max="8952" width="9.625" style="178" customWidth="1"/>
    <col min="8953" max="8953" width="8.625" style="178" customWidth="1"/>
    <col min="8954" max="8954" width="8.875" style="178" customWidth="1"/>
    <col min="8955" max="8957" width="7.625" style="178" customWidth="1"/>
    <col min="8958" max="8958" width="8.125" style="178" customWidth="1"/>
    <col min="8959" max="8959" width="7.625" style="178" customWidth="1"/>
    <col min="8960" max="8960" width="9" style="178" customWidth="1"/>
    <col min="8961" max="9206" width="9" style="178"/>
    <col min="9207" max="9207" width="20.125" style="178" customWidth="1"/>
    <col min="9208" max="9208" width="9.625" style="178" customWidth="1"/>
    <col min="9209" max="9209" width="8.625" style="178" customWidth="1"/>
    <col min="9210" max="9210" width="8.875" style="178" customWidth="1"/>
    <col min="9211" max="9213" width="7.625" style="178" customWidth="1"/>
    <col min="9214" max="9214" width="8.125" style="178" customWidth="1"/>
    <col min="9215" max="9215" width="7.625" style="178" customWidth="1"/>
    <col min="9216" max="9216" width="9" style="178" customWidth="1"/>
    <col min="9217" max="9462" width="9" style="178"/>
    <col min="9463" max="9463" width="20.125" style="178" customWidth="1"/>
    <col min="9464" max="9464" width="9.625" style="178" customWidth="1"/>
    <col min="9465" max="9465" width="8.625" style="178" customWidth="1"/>
    <col min="9466" max="9466" width="8.875" style="178" customWidth="1"/>
    <col min="9467" max="9469" width="7.625" style="178" customWidth="1"/>
    <col min="9470" max="9470" width="8.125" style="178" customWidth="1"/>
    <col min="9471" max="9471" width="7.625" style="178" customWidth="1"/>
    <col min="9472" max="9472" width="9" style="178" customWidth="1"/>
    <col min="9473" max="9718" width="9" style="178"/>
    <col min="9719" max="9719" width="20.125" style="178" customWidth="1"/>
    <col min="9720" max="9720" width="9.625" style="178" customWidth="1"/>
    <col min="9721" max="9721" width="8.625" style="178" customWidth="1"/>
    <col min="9722" max="9722" width="8.875" style="178" customWidth="1"/>
    <col min="9723" max="9725" width="7.625" style="178" customWidth="1"/>
    <col min="9726" max="9726" width="8.125" style="178" customWidth="1"/>
    <col min="9727" max="9727" width="7.625" style="178" customWidth="1"/>
    <col min="9728" max="9728" width="9" style="178" customWidth="1"/>
    <col min="9729" max="9974" width="9" style="178"/>
    <col min="9975" max="9975" width="20.125" style="178" customWidth="1"/>
    <col min="9976" max="9976" width="9.625" style="178" customWidth="1"/>
    <col min="9977" max="9977" width="8.625" style="178" customWidth="1"/>
    <col min="9978" max="9978" width="8.875" style="178" customWidth="1"/>
    <col min="9979" max="9981" width="7.625" style="178" customWidth="1"/>
    <col min="9982" max="9982" width="8.125" style="178" customWidth="1"/>
    <col min="9983" max="9983" width="7.625" style="178" customWidth="1"/>
    <col min="9984" max="9984" width="9" style="178" customWidth="1"/>
    <col min="9985" max="10230" width="9" style="178"/>
    <col min="10231" max="10231" width="20.125" style="178" customWidth="1"/>
    <col min="10232" max="10232" width="9.625" style="178" customWidth="1"/>
    <col min="10233" max="10233" width="8.625" style="178" customWidth="1"/>
    <col min="10234" max="10234" width="8.875" style="178" customWidth="1"/>
    <col min="10235" max="10237" width="7.625" style="178" customWidth="1"/>
    <col min="10238" max="10238" width="8.125" style="178" customWidth="1"/>
    <col min="10239" max="10239" width="7.625" style="178" customWidth="1"/>
    <col min="10240" max="10240" width="9" style="178" customWidth="1"/>
    <col min="10241" max="10486" width="9" style="178"/>
    <col min="10487" max="10487" width="20.125" style="178" customWidth="1"/>
    <col min="10488" max="10488" width="9.625" style="178" customWidth="1"/>
    <col min="10489" max="10489" width="8.625" style="178" customWidth="1"/>
    <col min="10490" max="10490" width="8.875" style="178" customWidth="1"/>
    <col min="10491" max="10493" width="7.625" style="178" customWidth="1"/>
    <col min="10494" max="10494" width="8.125" style="178" customWidth="1"/>
    <col min="10495" max="10495" width="7.625" style="178" customWidth="1"/>
    <col min="10496" max="10496" width="9" style="178" customWidth="1"/>
    <col min="10497" max="10742" width="9" style="178"/>
    <col min="10743" max="10743" width="20.125" style="178" customWidth="1"/>
    <col min="10744" max="10744" width="9.625" style="178" customWidth="1"/>
    <col min="10745" max="10745" width="8.625" style="178" customWidth="1"/>
    <col min="10746" max="10746" width="8.875" style="178" customWidth="1"/>
    <col min="10747" max="10749" width="7.625" style="178" customWidth="1"/>
    <col min="10750" max="10750" width="8.125" style="178" customWidth="1"/>
    <col min="10751" max="10751" width="7.625" style="178" customWidth="1"/>
    <col min="10752" max="10752" width="9" style="178" customWidth="1"/>
    <col min="10753" max="10998" width="9" style="178"/>
    <col min="10999" max="10999" width="20.125" style="178" customWidth="1"/>
    <col min="11000" max="11000" width="9.625" style="178" customWidth="1"/>
    <col min="11001" max="11001" width="8.625" style="178" customWidth="1"/>
    <col min="11002" max="11002" width="8.875" style="178" customWidth="1"/>
    <col min="11003" max="11005" width="7.625" style="178" customWidth="1"/>
    <col min="11006" max="11006" width="8.125" style="178" customWidth="1"/>
    <col min="11007" max="11007" width="7.625" style="178" customWidth="1"/>
    <col min="11008" max="11008" width="9" style="178" customWidth="1"/>
    <col min="11009" max="11254" width="9" style="178"/>
    <col min="11255" max="11255" width="20.125" style="178" customWidth="1"/>
    <col min="11256" max="11256" width="9.625" style="178" customWidth="1"/>
    <col min="11257" max="11257" width="8.625" style="178" customWidth="1"/>
    <col min="11258" max="11258" width="8.875" style="178" customWidth="1"/>
    <col min="11259" max="11261" width="7.625" style="178" customWidth="1"/>
    <col min="11262" max="11262" width="8.125" style="178" customWidth="1"/>
    <col min="11263" max="11263" width="7.625" style="178" customWidth="1"/>
    <col min="11264" max="11264" width="9" style="178" customWidth="1"/>
    <col min="11265" max="11510" width="9" style="178"/>
    <col min="11511" max="11511" width="20.125" style="178" customWidth="1"/>
    <col min="11512" max="11512" width="9.625" style="178" customWidth="1"/>
    <col min="11513" max="11513" width="8.625" style="178" customWidth="1"/>
    <col min="11514" max="11514" width="8.875" style="178" customWidth="1"/>
    <col min="11515" max="11517" width="7.625" style="178" customWidth="1"/>
    <col min="11518" max="11518" width="8.125" style="178" customWidth="1"/>
    <col min="11519" max="11519" width="7.625" style="178" customWidth="1"/>
    <col min="11520" max="11520" width="9" style="178" customWidth="1"/>
    <col min="11521" max="11766" width="9" style="178"/>
    <col min="11767" max="11767" width="20.125" style="178" customWidth="1"/>
    <col min="11768" max="11768" width="9.625" style="178" customWidth="1"/>
    <col min="11769" max="11769" width="8.625" style="178" customWidth="1"/>
    <col min="11770" max="11770" width="8.875" style="178" customWidth="1"/>
    <col min="11771" max="11773" width="7.625" style="178" customWidth="1"/>
    <col min="11774" max="11774" width="8.125" style="178" customWidth="1"/>
    <col min="11775" max="11775" width="7.625" style="178" customWidth="1"/>
    <col min="11776" max="11776" width="9" style="178" customWidth="1"/>
    <col min="11777" max="12022" width="9" style="178"/>
    <col min="12023" max="12023" width="20.125" style="178" customWidth="1"/>
    <col min="12024" max="12024" width="9.625" style="178" customWidth="1"/>
    <col min="12025" max="12025" width="8.625" style="178" customWidth="1"/>
    <col min="12026" max="12026" width="8.875" style="178" customWidth="1"/>
    <col min="12027" max="12029" width="7.625" style="178" customWidth="1"/>
    <col min="12030" max="12030" width="8.125" style="178" customWidth="1"/>
    <col min="12031" max="12031" width="7.625" style="178" customWidth="1"/>
    <col min="12032" max="12032" width="9" style="178" customWidth="1"/>
    <col min="12033" max="12278" width="9" style="178"/>
    <col min="12279" max="12279" width="20.125" style="178" customWidth="1"/>
    <col min="12280" max="12280" width="9.625" style="178" customWidth="1"/>
    <col min="12281" max="12281" width="8.625" style="178" customWidth="1"/>
    <col min="12282" max="12282" width="8.875" style="178" customWidth="1"/>
    <col min="12283" max="12285" width="7.625" style="178" customWidth="1"/>
    <col min="12286" max="12286" width="8.125" style="178" customWidth="1"/>
    <col min="12287" max="12287" width="7.625" style="178" customWidth="1"/>
    <col min="12288" max="12288" width="9" style="178" customWidth="1"/>
    <col min="12289" max="12534" width="9" style="178"/>
    <col min="12535" max="12535" width="20.125" style="178" customWidth="1"/>
    <col min="12536" max="12536" width="9.625" style="178" customWidth="1"/>
    <col min="12537" max="12537" width="8.625" style="178" customWidth="1"/>
    <col min="12538" max="12538" width="8.875" style="178" customWidth="1"/>
    <col min="12539" max="12541" width="7.625" style="178" customWidth="1"/>
    <col min="12542" max="12542" width="8.125" style="178" customWidth="1"/>
    <col min="12543" max="12543" width="7.625" style="178" customWidth="1"/>
    <col min="12544" max="12544" width="9" style="178" customWidth="1"/>
    <col min="12545" max="12790" width="9" style="178"/>
    <col min="12791" max="12791" width="20.125" style="178" customWidth="1"/>
    <col min="12792" max="12792" width="9.625" style="178" customWidth="1"/>
    <col min="12793" max="12793" width="8.625" style="178" customWidth="1"/>
    <col min="12794" max="12794" width="8.875" style="178" customWidth="1"/>
    <col min="12795" max="12797" width="7.625" style="178" customWidth="1"/>
    <col min="12798" max="12798" width="8.125" style="178" customWidth="1"/>
    <col min="12799" max="12799" width="7.625" style="178" customWidth="1"/>
    <col min="12800" max="12800" width="9" style="178" customWidth="1"/>
    <col min="12801" max="13046" width="9" style="178"/>
    <col min="13047" max="13047" width="20.125" style="178" customWidth="1"/>
    <col min="13048" max="13048" width="9.625" style="178" customWidth="1"/>
    <col min="13049" max="13049" width="8.625" style="178" customWidth="1"/>
    <col min="13050" max="13050" width="8.875" style="178" customWidth="1"/>
    <col min="13051" max="13053" width="7.625" style="178" customWidth="1"/>
    <col min="13054" max="13054" width="8.125" style="178" customWidth="1"/>
    <col min="13055" max="13055" width="7.625" style="178" customWidth="1"/>
    <col min="13056" max="13056" width="9" style="178" customWidth="1"/>
    <col min="13057" max="13302" width="9" style="178"/>
    <col min="13303" max="13303" width="20.125" style="178" customWidth="1"/>
    <col min="13304" max="13304" width="9.625" style="178" customWidth="1"/>
    <col min="13305" max="13305" width="8.625" style="178" customWidth="1"/>
    <col min="13306" max="13306" width="8.875" style="178" customWidth="1"/>
    <col min="13307" max="13309" width="7.625" style="178" customWidth="1"/>
    <col min="13310" max="13310" width="8.125" style="178" customWidth="1"/>
    <col min="13311" max="13311" width="7.625" style="178" customWidth="1"/>
    <col min="13312" max="13312" width="9" style="178" customWidth="1"/>
    <col min="13313" max="13558" width="9" style="178"/>
    <col min="13559" max="13559" width="20.125" style="178" customWidth="1"/>
    <col min="13560" max="13560" width="9.625" style="178" customWidth="1"/>
    <col min="13561" max="13561" width="8.625" style="178" customWidth="1"/>
    <col min="13562" max="13562" width="8.875" style="178" customWidth="1"/>
    <col min="13563" max="13565" width="7.625" style="178" customWidth="1"/>
    <col min="13566" max="13566" width="8.125" style="178" customWidth="1"/>
    <col min="13567" max="13567" width="7.625" style="178" customWidth="1"/>
    <col min="13568" max="13568" width="9" style="178" customWidth="1"/>
    <col min="13569" max="13814" width="9" style="178"/>
    <col min="13815" max="13815" width="20.125" style="178" customWidth="1"/>
    <col min="13816" max="13816" width="9.625" style="178" customWidth="1"/>
    <col min="13817" max="13817" width="8.625" style="178" customWidth="1"/>
    <col min="13818" max="13818" width="8.875" style="178" customWidth="1"/>
    <col min="13819" max="13821" width="7.625" style="178" customWidth="1"/>
    <col min="13822" max="13822" width="8.125" style="178" customWidth="1"/>
    <col min="13823" max="13823" width="7.625" style="178" customWidth="1"/>
    <col min="13824" max="13824" width="9" style="178" customWidth="1"/>
    <col min="13825" max="14070" width="9" style="178"/>
    <col min="14071" max="14071" width="20.125" style="178" customWidth="1"/>
    <col min="14072" max="14072" width="9.625" style="178" customWidth="1"/>
    <col min="14073" max="14073" width="8.625" style="178" customWidth="1"/>
    <col min="14074" max="14074" width="8.875" style="178" customWidth="1"/>
    <col min="14075" max="14077" width="7.625" style="178" customWidth="1"/>
    <col min="14078" max="14078" width="8.125" style="178" customWidth="1"/>
    <col min="14079" max="14079" width="7.625" style="178" customWidth="1"/>
    <col min="14080" max="14080" width="9" style="178" customWidth="1"/>
    <col min="14081" max="14326" width="9" style="178"/>
    <col min="14327" max="14327" width="20.125" style="178" customWidth="1"/>
    <col min="14328" max="14328" width="9.625" style="178" customWidth="1"/>
    <col min="14329" max="14329" width="8.625" style="178" customWidth="1"/>
    <col min="14330" max="14330" width="8.875" style="178" customWidth="1"/>
    <col min="14331" max="14333" width="7.625" style="178" customWidth="1"/>
    <col min="14334" max="14334" width="8.125" style="178" customWidth="1"/>
    <col min="14335" max="14335" width="7.625" style="178" customWidth="1"/>
    <col min="14336" max="14336" width="9" style="178" customWidth="1"/>
    <col min="14337" max="14582" width="9" style="178"/>
    <col min="14583" max="14583" width="20.125" style="178" customWidth="1"/>
    <col min="14584" max="14584" width="9.625" style="178" customWidth="1"/>
    <col min="14585" max="14585" width="8.625" style="178" customWidth="1"/>
    <col min="14586" max="14586" width="8.875" style="178" customWidth="1"/>
    <col min="14587" max="14589" width="7.625" style="178" customWidth="1"/>
    <col min="14590" max="14590" width="8.125" style="178" customWidth="1"/>
    <col min="14591" max="14591" width="7.625" style="178" customWidth="1"/>
    <col min="14592" max="14592" width="9" style="178" customWidth="1"/>
    <col min="14593" max="14838" width="9" style="178"/>
    <col min="14839" max="14839" width="20.125" style="178" customWidth="1"/>
    <col min="14840" max="14840" width="9.625" style="178" customWidth="1"/>
    <col min="14841" max="14841" width="8.625" style="178" customWidth="1"/>
    <col min="14842" max="14842" width="8.875" style="178" customWidth="1"/>
    <col min="14843" max="14845" width="7.625" style="178" customWidth="1"/>
    <col min="14846" max="14846" width="8.125" style="178" customWidth="1"/>
    <col min="14847" max="14847" width="7.625" style="178" customWidth="1"/>
    <col min="14848" max="14848" width="9" style="178" customWidth="1"/>
    <col min="14849" max="15094" width="9" style="178"/>
    <col min="15095" max="15095" width="20.125" style="178" customWidth="1"/>
    <col min="15096" max="15096" width="9.625" style="178" customWidth="1"/>
    <col min="15097" max="15097" width="8.625" style="178" customWidth="1"/>
    <col min="15098" max="15098" width="8.875" style="178" customWidth="1"/>
    <col min="15099" max="15101" width="7.625" style="178" customWidth="1"/>
    <col min="15102" max="15102" width="8.125" style="178" customWidth="1"/>
    <col min="15103" max="15103" width="7.625" style="178" customWidth="1"/>
    <col min="15104" max="15104" width="9" style="178" customWidth="1"/>
    <col min="15105" max="15350" width="9" style="178"/>
    <col min="15351" max="15351" width="20.125" style="178" customWidth="1"/>
    <col min="15352" max="15352" width="9.625" style="178" customWidth="1"/>
    <col min="15353" max="15353" width="8.625" style="178" customWidth="1"/>
    <col min="15354" max="15354" width="8.875" style="178" customWidth="1"/>
    <col min="15355" max="15357" width="7.625" style="178" customWidth="1"/>
    <col min="15358" max="15358" width="8.125" style="178" customWidth="1"/>
    <col min="15359" max="15359" width="7.625" style="178" customWidth="1"/>
    <col min="15360" max="15360" width="9" style="178" customWidth="1"/>
    <col min="15361" max="15606" width="9" style="178"/>
    <col min="15607" max="15607" width="20.125" style="178" customWidth="1"/>
    <col min="15608" max="15608" width="9.625" style="178" customWidth="1"/>
    <col min="15609" max="15609" width="8.625" style="178" customWidth="1"/>
    <col min="15610" max="15610" width="8.875" style="178" customWidth="1"/>
    <col min="15611" max="15613" width="7.625" style="178" customWidth="1"/>
    <col min="15614" max="15614" width="8.125" style="178" customWidth="1"/>
    <col min="15615" max="15615" width="7.625" style="178" customWidth="1"/>
    <col min="15616" max="15616" width="9" style="178" customWidth="1"/>
    <col min="15617" max="15862" width="9" style="178"/>
    <col min="15863" max="15863" width="20.125" style="178" customWidth="1"/>
    <col min="15864" max="15864" width="9.625" style="178" customWidth="1"/>
    <col min="15865" max="15865" width="8.625" style="178" customWidth="1"/>
    <col min="15866" max="15866" width="8.875" style="178" customWidth="1"/>
    <col min="15867" max="15869" width="7.625" style="178" customWidth="1"/>
    <col min="15870" max="15870" width="8.125" style="178" customWidth="1"/>
    <col min="15871" max="15871" width="7.625" style="178" customWidth="1"/>
    <col min="15872" max="15872" width="9" style="178" customWidth="1"/>
    <col min="15873" max="16118" width="9" style="178"/>
    <col min="16119" max="16119" width="20.125" style="178" customWidth="1"/>
    <col min="16120" max="16120" width="9.625" style="178" customWidth="1"/>
    <col min="16121" max="16121" width="8.625" style="178" customWidth="1"/>
    <col min="16122" max="16122" width="8.875" style="178" customWidth="1"/>
    <col min="16123" max="16125" width="7.625" style="178" customWidth="1"/>
    <col min="16126" max="16126" width="8.125" style="178" customWidth="1"/>
    <col min="16127" max="16127" width="7.625" style="178" customWidth="1"/>
    <col min="16128" max="16128" width="9" style="178" customWidth="1"/>
    <col min="16129" max="16384" width="9" style="178"/>
  </cols>
  <sheetData>
    <row r="1" ht="23.1" customHeight="1" spans="1:11">
      <c r="A1" s="179" t="s">
        <v>412</v>
      </c>
    </row>
    <row r="2" ht="32.45" customHeight="1" spans="1:11">
      <c r="A2" s="180" t="s">
        <v>413</v>
      </c>
      <c r="B2" s="180"/>
      <c r="C2" s="180"/>
      <c r="D2" s="180"/>
    </row>
    <row r="3" ht="23.45" customHeight="1" spans="1:11">
      <c r="D3" s="181" t="s">
        <v>47</v>
      </c>
    </row>
    <row r="4" ht="48.6" customHeight="1" spans="1:11">
      <c r="A4" s="182" t="s">
        <v>414</v>
      </c>
      <c r="B4" s="111" t="s">
        <v>49</v>
      </c>
      <c r="C4" s="112" t="s">
        <v>50</v>
      </c>
      <c r="D4" s="112" t="s">
        <v>51</v>
      </c>
    </row>
    <row r="5" ht="28.7" customHeight="1" spans="1:11">
      <c r="A5" s="183" t="s">
        <v>415</v>
      </c>
      <c r="B5" s="184">
        <v>24945.65</v>
      </c>
      <c r="C5" s="185">
        <v>22844</v>
      </c>
      <c r="D5" s="186">
        <f>ROUND(B5/C5*100,1)</f>
        <v>109</v>
      </c>
      <c r="E5" s="187"/>
      <c r="F5" s="187"/>
      <c r="G5" s="187"/>
      <c r="H5" s="187"/>
      <c r="I5" s="187"/>
      <c r="J5" s="187"/>
      <c r="K5" s="187"/>
    </row>
    <row r="6" ht="28.7" customHeight="1" spans="1:11">
      <c r="A6" s="183" t="s">
        <v>416</v>
      </c>
      <c r="B6" s="188">
        <v>15997.64</v>
      </c>
      <c r="C6" s="185">
        <v>5384</v>
      </c>
      <c r="D6" s="186">
        <f t="shared" ref="D6:D13" si="0">ROUND(B6/C6*100,1)</f>
        <v>297</v>
      </c>
      <c r="E6" s="187"/>
      <c r="F6" s="187"/>
      <c r="G6" s="187"/>
      <c r="H6" s="187"/>
      <c r="I6" s="187"/>
      <c r="J6" s="187"/>
      <c r="K6" s="187"/>
    </row>
    <row r="7" ht="28.7" customHeight="1" spans="1:11">
      <c r="A7" s="183" t="s">
        <v>417</v>
      </c>
      <c r="B7" s="189">
        <v>2125.44</v>
      </c>
      <c r="C7" s="185">
        <v>10980</v>
      </c>
      <c r="D7" s="186">
        <f t="shared" si="0"/>
        <v>19</v>
      </c>
      <c r="E7" s="187"/>
      <c r="F7" s="187"/>
      <c r="G7" s="187"/>
      <c r="H7" s="187"/>
      <c r="I7" s="187"/>
      <c r="J7" s="187"/>
      <c r="K7" s="187"/>
    </row>
    <row r="8" ht="28.7" customHeight="1" spans="1:11">
      <c r="A8" s="183" t="s">
        <v>418</v>
      </c>
      <c r="B8" s="185"/>
      <c r="C8" s="185">
        <v>80</v>
      </c>
      <c r="D8" s="186">
        <f t="shared" si="0"/>
        <v>0</v>
      </c>
      <c r="E8" s="187"/>
      <c r="F8" s="187"/>
      <c r="G8" s="187"/>
      <c r="H8" s="187"/>
      <c r="I8" s="187"/>
      <c r="J8" s="187"/>
      <c r="K8" s="187"/>
    </row>
    <row r="9" ht="28.7" customHeight="1" spans="1:11">
      <c r="A9" s="183" t="s">
        <v>419</v>
      </c>
      <c r="B9" s="185">
        <v>1000</v>
      </c>
      <c r="C9" s="185">
        <v>4102</v>
      </c>
      <c r="D9" s="186">
        <f t="shared" si="0"/>
        <v>24</v>
      </c>
      <c r="E9" s="187"/>
      <c r="F9" s="187"/>
      <c r="G9" s="190"/>
      <c r="H9" s="187"/>
      <c r="I9" s="187"/>
      <c r="J9" s="187"/>
      <c r="K9" s="187"/>
    </row>
    <row r="10" ht="28.7" customHeight="1" spans="1:11">
      <c r="A10" s="183" t="s">
        <v>420</v>
      </c>
      <c r="B10" s="191">
        <v>8698.24</v>
      </c>
      <c r="C10" s="185">
        <v>28223</v>
      </c>
      <c r="D10" s="186">
        <f t="shared" si="0"/>
        <v>31</v>
      </c>
      <c r="E10" s="187"/>
      <c r="F10" s="187"/>
      <c r="G10" s="187"/>
      <c r="H10" s="187"/>
      <c r="I10" s="187"/>
      <c r="J10" s="187"/>
      <c r="K10" s="187"/>
    </row>
    <row r="11" ht="28.7" customHeight="1" spans="1:11">
      <c r="A11" s="183" t="s">
        <v>421</v>
      </c>
      <c r="B11" s="185"/>
      <c r="C11" s="185">
        <v>2538</v>
      </c>
      <c r="D11" s="186">
        <f t="shared" si="0"/>
        <v>0</v>
      </c>
      <c r="E11" s="187"/>
      <c r="F11" s="187"/>
      <c r="G11" s="187"/>
      <c r="H11" s="187"/>
      <c r="I11" s="187"/>
      <c r="J11" s="187"/>
      <c r="K11" s="187"/>
    </row>
    <row r="12" ht="28.7" customHeight="1" spans="1:11">
      <c r="A12" s="183" t="s">
        <v>422</v>
      </c>
      <c r="B12" s="185">
        <v>112</v>
      </c>
      <c r="C12" s="185">
        <v>96</v>
      </c>
      <c r="D12" s="186">
        <f t="shared" si="0"/>
        <v>117</v>
      </c>
      <c r="E12" s="187"/>
      <c r="F12" s="187"/>
      <c r="G12" s="187"/>
      <c r="H12" s="187"/>
      <c r="I12" s="187"/>
      <c r="J12" s="187"/>
      <c r="K12" s="187"/>
    </row>
    <row r="13" ht="25.9" customHeight="1" spans="1:11">
      <c r="A13" s="192" t="s">
        <v>423</v>
      </c>
      <c r="B13" s="193">
        <f>SUM(B5:B12)</f>
        <v>52878.97</v>
      </c>
      <c r="C13" s="185">
        <f>SUM(C5:C12)</f>
        <v>74247</v>
      </c>
      <c r="D13" s="186">
        <f t="shared" si="0"/>
        <v>71</v>
      </c>
    </row>
    <row r="14" ht="31.5" customHeight="1" spans="1:11">
      <c r="A14" s="194"/>
      <c r="B14" s="194"/>
      <c r="C14" s="194"/>
      <c r="D14" s="194"/>
    </row>
  </sheetData>
  <mergeCells count="2">
    <mergeCell ref="A2:D2"/>
    <mergeCell ref="A14:D14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&amp;C附表1-5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G87"/>
  <sheetViews>
    <sheetView topLeftCell="A16" workbookViewId="0">
      <selection activeCell="G14" sqref="G14"/>
    </sheetView>
  </sheetViews>
  <sheetFormatPr defaultColWidth="9" defaultRowHeight="13.5" outlineLevelCol="6"/>
  <cols>
    <col min="1" max="1" width="29.875" style="138" customWidth="1"/>
    <col min="2" max="3" width="16.625" style="139" customWidth="1"/>
    <col min="4" max="4" width="13.5" style="140" customWidth="1"/>
    <col min="5" max="16384" width="9" style="138"/>
  </cols>
  <sheetData>
    <row r="1" ht="18.6" customHeight="1" spans="1:7">
      <c r="A1" s="141" t="s">
        <v>424</v>
      </c>
    </row>
    <row r="2" ht="21" spans="1:7">
      <c r="A2" s="142" t="s">
        <v>425</v>
      </c>
      <c r="B2" s="142"/>
      <c r="C2" s="142"/>
      <c r="D2" s="142"/>
    </row>
    <row r="3" ht="21" customHeight="1" spans="1:7">
      <c r="A3" s="143"/>
      <c r="D3" s="144" t="s">
        <v>47</v>
      </c>
    </row>
    <row r="4" ht="36" customHeight="1" spans="1:7">
      <c r="A4" s="145" t="s">
        <v>426</v>
      </c>
      <c r="B4" s="111" t="s">
        <v>49</v>
      </c>
      <c r="C4" s="112" t="s">
        <v>50</v>
      </c>
      <c r="D4" s="112" t="s">
        <v>51</v>
      </c>
    </row>
    <row r="5" ht="16.35" customHeight="1" spans="1:7">
      <c r="A5" s="146" t="s">
        <v>415</v>
      </c>
      <c r="B5" s="147">
        <f>SUM(B6:B14)</f>
        <v>22571.27</v>
      </c>
      <c r="C5" s="147">
        <f>SUM(C6:C14)</f>
        <v>22427</v>
      </c>
      <c r="D5" s="148">
        <f>ROUND(B5/C5*100,1)</f>
        <v>100.6</v>
      </c>
    </row>
    <row r="6" ht="16.35" customHeight="1" spans="1:7">
      <c r="A6" s="149" t="s">
        <v>427</v>
      </c>
      <c r="B6" s="147">
        <v>7447.84</v>
      </c>
      <c r="C6" s="147">
        <v>7914</v>
      </c>
      <c r="D6" s="148">
        <f t="shared" ref="D6:D73" si="0">ROUND(B6/C6*100,1)</f>
        <v>94.1</v>
      </c>
    </row>
    <row r="7" ht="16.35" customHeight="1" spans="1:7">
      <c r="A7" s="149" t="s">
        <v>428</v>
      </c>
      <c r="B7" s="147">
        <v>1512.84</v>
      </c>
      <c r="C7" s="147">
        <v>5390</v>
      </c>
      <c r="D7" s="148">
        <f t="shared" si="0"/>
        <v>28.1</v>
      </c>
    </row>
    <row r="8" ht="16.35" customHeight="1" spans="1:7">
      <c r="A8" s="149" t="s">
        <v>429</v>
      </c>
      <c r="B8" s="147">
        <v>188</v>
      </c>
      <c r="C8" s="147">
        <v>367</v>
      </c>
      <c r="D8" s="148">
        <f t="shared" si="0"/>
        <v>51.2</v>
      </c>
    </row>
    <row r="9" ht="16.35" customHeight="1" spans="1:7">
      <c r="A9" s="149" t="s">
        <v>430</v>
      </c>
      <c r="B9" s="139">
        <v>786.16</v>
      </c>
      <c r="C9" s="147">
        <v>1923</v>
      </c>
      <c r="D9" s="148">
        <f>ROUND(B12/C9*100,1)</f>
        <v>227.1</v>
      </c>
      <c r="G9" s="150"/>
    </row>
    <row r="10" ht="16.35" customHeight="1" spans="1:7">
      <c r="A10" s="149" t="s">
        <v>431</v>
      </c>
      <c r="B10" s="147"/>
      <c r="C10" s="147">
        <v>3</v>
      </c>
      <c r="D10" s="148">
        <f t="shared" si="0"/>
        <v>0</v>
      </c>
    </row>
    <row r="11" ht="16.35" customHeight="1" spans="1:7">
      <c r="A11" s="149" t="s">
        <v>432</v>
      </c>
      <c r="B11" s="147">
        <v>7046.76</v>
      </c>
      <c r="C11" s="147">
        <v>2993</v>
      </c>
      <c r="D11" s="148">
        <f t="shared" si="0"/>
        <v>235.4</v>
      </c>
    </row>
    <row r="12" ht="16.35" customHeight="1" spans="1:7">
      <c r="A12" s="151" t="s">
        <v>433</v>
      </c>
      <c r="B12" s="147">
        <v>4366.2</v>
      </c>
      <c r="C12" s="147">
        <v>3195</v>
      </c>
      <c r="D12" s="148" t="e">
        <f>ROUND(#REF!/C12*100,1)</f>
        <v>#REF!</v>
      </c>
    </row>
    <row r="13" ht="16.35" customHeight="1" spans="1:7">
      <c r="A13" s="151" t="s">
        <v>434</v>
      </c>
      <c r="B13" s="152">
        <v>1223.47</v>
      </c>
      <c r="C13" s="147">
        <v>170</v>
      </c>
      <c r="D13" s="148">
        <f t="shared" si="0"/>
        <v>719.7</v>
      </c>
    </row>
    <row r="14" ht="16.35" customHeight="1" spans="1:7">
      <c r="A14" s="149" t="s">
        <v>435</v>
      </c>
      <c r="B14" s="147"/>
      <c r="C14" s="147">
        <v>472</v>
      </c>
      <c r="D14" s="148">
        <f t="shared" si="0"/>
        <v>0</v>
      </c>
    </row>
    <row r="15" ht="16.35" customHeight="1" spans="1:7">
      <c r="A15" s="146" t="s">
        <v>416</v>
      </c>
      <c r="B15" s="147">
        <f>SUM(B16:B44)</f>
        <v>1418.28</v>
      </c>
      <c r="C15" s="147">
        <f>SUM(C16:C44)</f>
        <v>4935</v>
      </c>
      <c r="D15" s="148">
        <f t="shared" si="0"/>
        <v>28.7</v>
      </c>
    </row>
    <row r="16" ht="16.35" customHeight="1" spans="1:7">
      <c r="A16" s="149" t="s">
        <v>436</v>
      </c>
      <c r="B16" s="147">
        <v>857.81</v>
      </c>
      <c r="C16" s="153">
        <v>810</v>
      </c>
      <c r="D16" s="148">
        <f t="shared" si="0"/>
        <v>105.9</v>
      </c>
    </row>
    <row r="17" ht="16.35" customHeight="1" spans="1:4">
      <c r="A17" s="149" t="s">
        <v>437</v>
      </c>
      <c r="B17" s="147"/>
      <c r="C17" s="153">
        <v>178</v>
      </c>
      <c r="D17" s="148">
        <f t="shared" si="0"/>
        <v>0</v>
      </c>
    </row>
    <row r="18" ht="16.35" customHeight="1" spans="1:4">
      <c r="A18" s="149" t="s">
        <v>438</v>
      </c>
      <c r="B18" s="147"/>
      <c r="C18" s="153">
        <v>57</v>
      </c>
      <c r="D18" s="148">
        <f t="shared" si="0"/>
        <v>0</v>
      </c>
    </row>
    <row r="19" ht="16.35" customHeight="1" spans="1:4">
      <c r="A19" s="149" t="s">
        <v>439</v>
      </c>
      <c r="B19" s="147"/>
      <c r="C19" s="153">
        <v>1</v>
      </c>
      <c r="D19" s="148">
        <f t="shared" si="0"/>
        <v>0</v>
      </c>
    </row>
    <row r="20" ht="16.35" customHeight="1" spans="1:4">
      <c r="A20" s="149" t="s">
        <v>440</v>
      </c>
      <c r="B20" s="147"/>
      <c r="C20" s="153">
        <v>33</v>
      </c>
      <c r="D20" s="148">
        <f t="shared" si="0"/>
        <v>0</v>
      </c>
    </row>
    <row r="21" ht="16.35" customHeight="1" spans="1:4">
      <c r="A21" s="149" t="s">
        <v>441</v>
      </c>
      <c r="B21" s="147"/>
      <c r="C21" s="153">
        <v>141</v>
      </c>
      <c r="D21" s="148">
        <f t="shared" si="0"/>
        <v>0</v>
      </c>
    </row>
    <row r="22" ht="16.35" customHeight="1" spans="1:4">
      <c r="A22" s="149" t="s">
        <v>442</v>
      </c>
      <c r="B22" s="147"/>
      <c r="C22" s="153">
        <v>61</v>
      </c>
      <c r="D22" s="148">
        <f t="shared" si="0"/>
        <v>0</v>
      </c>
    </row>
    <row r="23" ht="16.35" customHeight="1" spans="1:4">
      <c r="A23" s="149" t="s">
        <v>443</v>
      </c>
      <c r="B23" s="147"/>
      <c r="C23" s="154">
        <v>0</v>
      </c>
      <c r="D23" s="148" t="e">
        <f t="shared" si="0"/>
        <v>#DIV/0!</v>
      </c>
    </row>
    <row r="24" ht="16.35" customHeight="1" spans="1:4">
      <c r="A24" s="149" t="s">
        <v>444</v>
      </c>
      <c r="B24" s="147"/>
      <c r="C24" s="154">
        <v>34</v>
      </c>
      <c r="D24" s="148">
        <f t="shared" si="0"/>
        <v>0</v>
      </c>
    </row>
    <row r="25" ht="16.35" customHeight="1" spans="1:4">
      <c r="A25" s="149" t="s">
        <v>445</v>
      </c>
      <c r="B25" s="155">
        <v>91.5</v>
      </c>
      <c r="C25" s="154">
        <v>149</v>
      </c>
      <c r="D25" s="148">
        <f t="shared" si="0"/>
        <v>61.4</v>
      </c>
    </row>
    <row r="26" ht="16.35" customHeight="1" spans="1:4">
      <c r="A26" s="149" t="s">
        <v>446</v>
      </c>
      <c r="B26" s="147"/>
      <c r="C26" s="156">
        <v>0</v>
      </c>
      <c r="D26" s="148" t="e">
        <f t="shared" si="0"/>
        <v>#DIV/0!</v>
      </c>
    </row>
    <row r="27" ht="16.35" customHeight="1" spans="1:4">
      <c r="A27" s="149" t="s">
        <v>447</v>
      </c>
      <c r="B27" s="147"/>
      <c r="C27" s="156">
        <v>490</v>
      </c>
      <c r="D27" s="148">
        <f t="shared" si="0"/>
        <v>0</v>
      </c>
    </row>
    <row r="28" ht="16.35" customHeight="1" spans="1:4">
      <c r="A28" s="149" t="s">
        <v>448</v>
      </c>
      <c r="B28" s="147"/>
      <c r="C28" s="156">
        <v>1</v>
      </c>
      <c r="D28" s="148">
        <f t="shared" si="0"/>
        <v>0</v>
      </c>
    </row>
    <row r="29" ht="16.35" customHeight="1" spans="1:4">
      <c r="A29" s="149" t="s">
        <v>449</v>
      </c>
      <c r="B29" s="147"/>
      <c r="C29" s="156">
        <v>40</v>
      </c>
      <c r="D29" s="148">
        <f t="shared" si="0"/>
        <v>0</v>
      </c>
    </row>
    <row r="30" ht="16.35" customHeight="1" spans="1:4">
      <c r="A30" s="149" t="s">
        <v>450</v>
      </c>
      <c r="B30" s="147"/>
      <c r="C30" s="156">
        <v>110</v>
      </c>
      <c r="D30" s="148">
        <f t="shared" si="0"/>
        <v>0</v>
      </c>
    </row>
    <row r="31" ht="16.35" customHeight="1" spans="1:4">
      <c r="A31" s="149" t="s">
        <v>451</v>
      </c>
      <c r="B31" s="157"/>
      <c r="C31" s="156">
        <v>342</v>
      </c>
      <c r="D31" s="148">
        <f t="shared" si="0"/>
        <v>0</v>
      </c>
    </row>
    <row r="32" ht="16.35" customHeight="1" spans="1:4">
      <c r="A32" s="149" t="s">
        <v>452</v>
      </c>
      <c r="B32" s="147"/>
      <c r="C32" s="158">
        <v>126</v>
      </c>
      <c r="D32" s="148">
        <f t="shared" si="0"/>
        <v>0</v>
      </c>
    </row>
    <row r="33" ht="16.35" customHeight="1" spans="1:4">
      <c r="A33" s="149" t="s">
        <v>453</v>
      </c>
      <c r="B33" s="147"/>
      <c r="C33" s="158">
        <v>0</v>
      </c>
      <c r="D33" s="148" t="e">
        <f t="shared" si="0"/>
        <v>#DIV/0!</v>
      </c>
    </row>
    <row r="34" ht="16.35" customHeight="1" spans="1:4">
      <c r="A34" s="149" t="s">
        <v>454</v>
      </c>
      <c r="B34" s="147"/>
      <c r="C34" s="158">
        <v>0</v>
      </c>
      <c r="D34" s="148" t="e">
        <f t="shared" si="0"/>
        <v>#DIV/0!</v>
      </c>
    </row>
    <row r="35" ht="16.35" customHeight="1" spans="1:4">
      <c r="A35" s="149" t="s">
        <v>455</v>
      </c>
      <c r="B35" s="147"/>
      <c r="C35" s="158">
        <v>219</v>
      </c>
      <c r="D35" s="148">
        <f t="shared" si="0"/>
        <v>0</v>
      </c>
    </row>
    <row r="36" ht="16.35" customHeight="1" spans="1:4">
      <c r="A36" s="149" t="s">
        <v>456</v>
      </c>
      <c r="B36" s="147"/>
      <c r="C36" s="158">
        <v>181</v>
      </c>
      <c r="D36" s="148">
        <f t="shared" si="0"/>
        <v>0</v>
      </c>
    </row>
    <row r="37" ht="16.35" customHeight="1" spans="1:4">
      <c r="A37" s="149" t="s">
        <v>457</v>
      </c>
      <c r="B37" s="159">
        <v>305.85</v>
      </c>
      <c r="C37" s="158">
        <v>131</v>
      </c>
      <c r="D37" s="148">
        <f t="shared" si="0"/>
        <v>233.5</v>
      </c>
    </row>
    <row r="38" ht="16.35" customHeight="1" spans="1:4">
      <c r="A38" s="149" t="s">
        <v>458</v>
      </c>
      <c r="B38" s="147"/>
      <c r="C38" s="158">
        <v>5</v>
      </c>
      <c r="D38" s="148">
        <f t="shared" si="0"/>
        <v>0</v>
      </c>
    </row>
    <row r="39" ht="16.35" customHeight="1" spans="1:4">
      <c r="A39" s="149" t="s">
        <v>459</v>
      </c>
      <c r="B39" s="160">
        <v>63</v>
      </c>
      <c r="C39" s="158">
        <v>155</v>
      </c>
      <c r="D39" s="148">
        <f t="shared" si="0"/>
        <v>40.6</v>
      </c>
    </row>
    <row r="40" ht="16.35" customHeight="1" spans="1:4">
      <c r="A40" s="149" t="s">
        <v>460</v>
      </c>
      <c r="B40" s="147"/>
      <c r="C40" s="158">
        <v>1</v>
      </c>
      <c r="D40" s="148">
        <f t="shared" si="0"/>
        <v>0</v>
      </c>
    </row>
    <row r="41" ht="16.35" customHeight="1" spans="1:4">
      <c r="A41" s="149" t="s">
        <v>461</v>
      </c>
      <c r="B41" s="147"/>
      <c r="C41" s="158">
        <v>0</v>
      </c>
      <c r="D41" s="148" t="e">
        <f t="shared" si="0"/>
        <v>#DIV/0!</v>
      </c>
    </row>
    <row r="42" ht="16.35" customHeight="1" spans="1:4">
      <c r="A42" s="149" t="s">
        <v>462</v>
      </c>
      <c r="B42" s="161">
        <v>71.76</v>
      </c>
      <c r="C42" s="158"/>
      <c r="D42" s="148"/>
    </row>
    <row r="43" ht="16.35" customHeight="1" spans="1:4">
      <c r="A43" s="149" t="s">
        <v>463</v>
      </c>
      <c r="B43" s="162">
        <v>28.36</v>
      </c>
      <c r="C43" s="158"/>
      <c r="D43" s="148"/>
    </row>
    <row r="44" ht="16.35" customHeight="1" spans="1:4">
      <c r="A44" s="149" t="s">
        <v>464</v>
      </c>
      <c r="B44" s="147"/>
      <c r="C44" s="158">
        <v>1670</v>
      </c>
      <c r="D44" s="148">
        <f t="shared" si="0"/>
        <v>0</v>
      </c>
    </row>
    <row r="45" ht="16.35" customHeight="1" spans="1:4">
      <c r="A45" s="146" t="s">
        <v>417</v>
      </c>
      <c r="B45" s="147">
        <f>SUM(B46:B61)</f>
        <v>3200.9</v>
      </c>
      <c r="C45" s="147">
        <f>SUM(C46:C61)</f>
        <v>4997</v>
      </c>
      <c r="D45" s="148">
        <f t="shared" si="0"/>
        <v>64.1</v>
      </c>
    </row>
    <row r="46" ht="16.35" customHeight="1" spans="1:4">
      <c r="A46" s="149" t="s">
        <v>465</v>
      </c>
      <c r="B46" s="147"/>
      <c r="C46" s="163">
        <v>0</v>
      </c>
      <c r="D46" s="148" t="e">
        <f t="shared" si="0"/>
        <v>#DIV/0!</v>
      </c>
    </row>
    <row r="47" ht="16.35" customHeight="1" spans="1:4">
      <c r="A47" s="149" t="s">
        <v>466</v>
      </c>
      <c r="B47" s="164">
        <v>23.88</v>
      </c>
      <c r="C47" s="163">
        <v>11</v>
      </c>
      <c r="D47" s="148">
        <f t="shared" si="0"/>
        <v>217.1</v>
      </c>
    </row>
    <row r="48" ht="16.35" customHeight="1" spans="1:4">
      <c r="A48" s="149" t="s">
        <v>467</v>
      </c>
      <c r="B48" s="165">
        <v>90.8</v>
      </c>
      <c r="C48" s="163"/>
      <c r="D48" s="148"/>
    </row>
    <row r="49" ht="16.35" customHeight="1" spans="1:4">
      <c r="A49" s="149" t="s">
        <v>468</v>
      </c>
      <c r="B49" s="166">
        <v>5</v>
      </c>
      <c r="C49" s="163">
        <v>0</v>
      </c>
      <c r="D49" s="148" t="e">
        <f t="shared" si="0"/>
        <v>#DIV/0!</v>
      </c>
    </row>
    <row r="50" ht="16.35" customHeight="1" spans="1:4">
      <c r="A50" s="149" t="s">
        <v>469</v>
      </c>
      <c r="B50" s="167">
        <v>86.99</v>
      </c>
      <c r="C50" s="163">
        <v>464</v>
      </c>
      <c r="D50" s="148">
        <f t="shared" si="0"/>
        <v>18.7</v>
      </c>
    </row>
    <row r="51" ht="16.35" customHeight="1" spans="1:4">
      <c r="A51" s="149" t="s">
        <v>470</v>
      </c>
      <c r="B51" s="147">
        <v>258.3</v>
      </c>
      <c r="C51" s="163">
        <v>310</v>
      </c>
      <c r="D51" s="148">
        <f t="shared" si="0"/>
        <v>83.3</v>
      </c>
    </row>
    <row r="52" ht="16.35" customHeight="1" spans="1:4">
      <c r="A52" s="149" t="s">
        <v>471</v>
      </c>
      <c r="B52" s="147"/>
      <c r="C52" s="168">
        <v>0</v>
      </c>
      <c r="D52" s="148" t="e">
        <f t="shared" si="0"/>
        <v>#DIV/0!</v>
      </c>
    </row>
    <row r="53" ht="16.35" customHeight="1" spans="1:4">
      <c r="A53" s="149" t="s">
        <v>472</v>
      </c>
      <c r="B53" s="147"/>
      <c r="C53" s="168">
        <v>225</v>
      </c>
      <c r="D53" s="148">
        <f t="shared" si="0"/>
        <v>0</v>
      </c>
    </row>
    <row r="54" ht="16.35" customHeight="1" spans="1:4">
      <c r="A54" s="149" t="s">
        <v>473</v>
      </c>
      <c r="B54" s="147"/>
      <c r="C54" s="168">
        <v>217</v>
      </c>
      <c r="D54" s="148">
        <f t="shared" si="0"/>
        <v>0</v>
      </c>
    </row>
    <row r="55" ht="16.35" customHeight="1" spans="1:4">
      <c r="A55" s="149" t="s">
        <v>474</v>
      </c>
      <c r="B55" s="147"/>
      <c r="C55" s="168">
        <v>2</v>
      </c>
      <c r="D55" s="148">
        <f t="shared" si="0"/>
        <v>0</v>
      </c>
    </row>
    <row r="56" ht="16.35" customHeight="1" spans="1:4">
      <c r="A56" s="149" t="s">
        <v>475</v>
      </c>
      <c r="B56" s="147"/>
      <c r="C56" s="169">
        <v>0</v>
      </c>
      <c r="D56" s="148" t="e">
        <f t="shared" si="0"/>
        <v>#DIV/0!</v>
      </c>
    </row>
    <row r="57" ht="16.35" customHeight="1" spans="1:4">
      <c r="A57" s="149" t="s">
        <v>476</v>
      </c>
      <c r="B57" s="170">
        <v>1787.45</v>
      </c>
      <c r="C57" s="169">
        <v>1803</v>
      </c>
      <c r="D57" s="148">
        <f t="shared" si="0"/>
        <v>99.1</v>
      </c>
    </row>
    <row r="58" ht="16.35" customHeight="1" spans="1:4">
      <c r="A58" s="149" t="s">
        <v>477</v>
      </c>
      <c r="B58" s="171">
        <v>662.59</v>
      </c>
      <c r="C58" s="169"/>
      <c r="D58" s="148"/>
    </row>
    <row r="59" ht="16.35" customHeight="1" spans="1:4">
      <c r="A59" s="149" t="s">
        <v>478</v>
      </c>
      <c r="B59" s="147"/>
      <c r="C59" s="148">
        <v>0</v>
      </c>
      <c r="D59" s="148" t="e">
        <f t="shared" si="0"/>
        <v>#DIV/0!</v>
      </c>
    </row>
    <row r="60" ht="16.35" customHeight="1" spans="1:4">
      <c r="A60" s="149" t="s">
        <v>479</v>
      </c>
      <c r="B60" s="147"/>
      <c r="C60" s="148">
        <v>0</v>
      </c>
      <c r="D60" s="148" t="e">
        <f t="shared" si="0"/>
        <v>#DIV/0!</v>
      </c>
    </row>
    <row r="61" ht="16.35" customHeight="1" spans="1:4">
      <c r="A61" s="149" t="s">
        <v>480</v>
      </c>
      <c r="B61" s="172">
        <v>285.89</v>
      </c>
      <c r="C61" s="173">
        <v>1965</v>
      </c>
      <c r="D61" s="148">
        <f t="shared" si="0"/>
        <v>14.5</v>
      </c>
    </row>
    <row r="62" ht="16.35" customHeight="1" spans="1:4">
      <c r="A62" s="146" t="s">
        <v>481</v>
      </c>
      <c r="B62" s="147"/>
      <c r="C62" s="174">
        <f>SUM(C63:C76)</f>
        <v>86</v>
      </c>
      <c r="D62" s="148">
        <f t="shared" si="0"/>
        <v>0</v>
      </c>
    </row>
    <row r="63" ht="16.35" customHeight="1" spans="1:4">
      <c r="A63" s="149" t="s">
        <v>482</v>
      </c>
      <c r="B63" s="147"/>
      <c r="C63" s="175">
        <v>0</v>
      </c>
      <c r="D63" s="148" t="e">
        <f t="shared" si="0"/>
        <v>#DIV/0!</v>
      </c>
    </row>
    <row r="64" ht="16.35" customHeight="1" spans="1:4">
      <c r="A64" s="149" t="s">
        <v>483</v>
      </c>
      <c r="B64" s="147"/>
      <c r="C64" s="175">
        <v>66</v>
      </c>
      <c r="D64" s="148">
        <f t="shared" si="0"/>
        <v>0</v>
      </c>
    </row>
    <row r="65" ht="16.35" customHeight="1" spans="1:4">
      <c r="A65" s="149" t="s">
        <v>484</v>
      </c>
      <c r="B65" s="147"/>
      <c r="C65" s="175">
        <v>11</v>
      </c>
      <c r="D65" s="148">
        <f t="shared" si="0"/>
        <v>0</v>
      </c>
    </row>
    <row r="66" ht="16.35" customHeight="1" spans="1:4">
      <c r="A66" s="149" t="s">
        <v>485</v>
      </c>
      <c r="B66" s="147"/>
      <c r="C66" s="147">
        <v>0</v>
      </c>
      <c r="D66" s="148" t="e">
        <f t="shared" si="0"/>
        <v>#DIV/0!</v>
      </c>
    </row>
    <row r="67" ht="16.35" customHeight="1" spans="1:4">
      <c r="A67" s="149" t="s">
        <v>486</v>
      </c>
      <c r="B67" s="147"/>
      <c r="C67" s="147">
        <v>0</v>
      </c>
      <c r="D67" s="148" t="e">
        <f t="shared" si="0"/>
        <v>#DIV/0!</v>
      </c>
    </row>
    <row r="68" ht="16.35" customHeight="1" spans="1:4">
      <c r="A68" s="149" t="s">
        <v>487</v>
      </c>
      <c r="B68" s="147"/>
      <c r="C68" s="147">
        <v>8</v>
      </c>
      <c r="D68" s="148">
        <f t="shared" si="0"/>
        <v>0</v>
      </c>
    </row>
    <row r="69" ht="16.35" customHeight="1" spans="1:4">
      <c r="A69" s="149" t="s">
        <v>488</v>
      </c>
      <c r="B69" s="147"/>
      <c r="C69" s="147">
        <v>0</v>
      </c>
      <c r="D69" s="148" t="e">
        <f t="shared" si="0"/>
        <v>#DIV/0!</v>
      </c>
    </row>
    <row r="70" ht="16.35" customHeight="1" spans="1:4">
      <c r="A70" s="149" t="s">
        <v>489</v>
      </c>
      <c r="B70" s="147"/>
      <c r="C70" s="147">
        <v>0</v>
      </c>
      <c r="D70" s="148" t="e">
        <f t="shared" si="0"/>
        <v>#DIV/0!</v>
      </c>
    </row>
    <row r="71" ht="16.35" customHeight="1" spans="1:4">
      <c r="A71" s="149" t="s">
        <v>490</v>
      </c>
      <c r="B71" s="147"/>
      <c r="C71" s="147">
        <v>0</v>
      </c>
      <c r="D71" s="148" t="e">
        <f t="shared" si="0"/>
        <v>#DIV/0!</v>
      </c>
    </row>
    <row r="72" ht="16.35" customHeight="1" spans="1:4">
      <c r="A72" s="149" t="s">
        <v>491</v>
      </c>
      <c r="B72" s="147"/>
      <c r="C72" s="147">
        <v>0</v>
      </c>
      <c r="D72" s="148" t="e">
        <f t="shared" si="0"/>
        <v>#DIV/0!</v>
      </c>
    </row>
    <row r="73" ht="16.35" customHeight="1" spans="1:4">
      <c r="A73" s="149" t="s">
        <v>492</v>
      </c>
      <c r="B73" s="147"/>
      <c r="C73" s="147">
        <v>0</v>
      </c>
      <c r="D73" s="148" t="e">
        <f t="shared" si="0"/>
        <v>#DIV/0!</v>
      </c>
    </row>
    <row r="74" ht="16.35" customHeight="1" spans="1:4">
      <c r="A74" s="149" t="s">
        <v>493</v>
      </c>
      <c r="B74" s="147"/>
      <c r="C74" s="147">
        <v>0</v>
      </c>
      <c r="D74" s="148" t="e">
        <f t="shared" ref="D74:D87" si="1">ROUND(B74/C74*100,1)</f>
        <v>#DIV/0!</v>
      </c>
    </row>
    <row r="75" ht="16.35" customHeight="1" spans="1:4">
      <c r="A75" s="149" t="s">
        <v>494</v>
      </c>
      <c r="B75" s="147"/>
      <c r="C75" s="147">
        <v>0</v>
      </c>
      <c r="D75" s="148" t="e">
        <f t="shared" si="1"/>
        <v>#DIV/0!</v>
      </c>
    </row>
    <row r="76" ht="16.35" customHeight="1" spans="1:4">
      <c r="A76" s="149" t="s">
        <v>495</v>
      </c>
      <c r="B76" s="147"/>
      <c r="C76" s="147">
        <v>1</v>
      </c>
      <c r="D76" s="148">
        <f t="shared" si="1"/>
        <v>0</v>
      </c>
    </row>
    <row r="77" ht="16.35" customHeight="1" spans="1:4">
      <c r="A77" s="146" t="s">
        <v>496</v>
      </c>
      <c r="B77" s="147"/>
      <c r="C77" s="174">
        <f>C78+C79+C80+C81</f>
        <v>1848</v>
      </c>
      <c r="D77" s="148">
        <f t="shared" si="1"/>
        <v>0</v>
      </c>
    </row>
    <row r="78" ht="16.35" customHeight="1" spans="1:4">
      <c r="A78" s="149" t="s">
        <v>497</v>
      </c>
      <c r="B78" s="147"/>
      <c r="C78" s="176">
        <v>0</v>
      </c>
      <c r="D78" s="148" t="e">
        <f t="shared" si="1"/>
        <v>#DIV/0!</v>
      </c>
    </row>
    <row r="79" ht="16.35" customHeight="1" spans="1:4">
      <c r="A79" s="149" t="s">
        <v>498</v>
      </c>
      <c r="B79" s="147"/>
      <c r="C79" s="176">
        <v>930</v>
      </c>
      <c r="D79" s="148">
        <f t="shared" si="1"/>
        <v>0</v>
      </c>
    </row>
    <row r="80" ht="16.35" customHeight="1" spans="1:4">
      <c r="A80" s="149" t="s">
        <v>499</v>
      </c>
      <c r="B80" s="147"/>
      <c r="C80" s="176">
        <v>0</v>
      </c>
      <c r="D80" s="148" t="e">
        <f t="shared" si="1"/>
        <v>#DIV/0!</v>
      </c>
    </row>
    <row r="81" ht="16.35" customHeight="1" spans="1:4">
      <c r="A81" s="149" t="s">
        <v>500</v>
      </c>
      <c r="B81" s="147"/>
      <c r="C81" s="176">
        <v>918</v>
      </c>
      <c r="D81" s="148">
        <f t="shared" si="1"/>
        <v>0</v>
      </c>
    </row>
    <row r="82" ht="16.35" customHeight="1" spans="1:4">
      <c r="A82" s="149" t="s">
        <v>501</v>
      </c>
      <c r="B82" s="147"/>
      <c r="C82" s="147">
        <v>0</v>
      </c>
      <c r="D82" s="148" t="e">
        <f t="shared" si="1"/>
        <v>#DIV/0!</v>
      </c>
    </row>
    <row r="83" ht="16.35" customHeight="1" spans="1:4">
      <c r="A83" s="149" t="s">
        <v>502</v>
      </c>
      <c r="B83" s="147"/>
      <c r="C83" s="147">
        <v>0</v>
      </c>
      <c r="D83" s="148" t="e">
        <f t="shared" si="1"/>
        <v>#DIV/0!</v>
      </c>
    </row>
    <row r="84" ht="16.35" customHeight="1" spans="1:4">
      <c r="A84" s="149" t="s">
        <v>503</v>
      </c>
      <c r="B84" s="147"/>
      <c r="C84" s="147">
        <v>0</v>
      </c>
      <c r="D84" s="148" t="e">
        <f t="shared" si="1"/>
        <v>#DIV/0!</v>
      </c>
    </row>
    <row r="85" ht="17.45" customHeight="1" spans="1:4">
      <c r="A85" s="146" t="s">
        <v>504</v>
      </c>
      <c r="B85" s="147"/>
      <c r="C85" s="147">
        <v>0</v>
      </c>
      <c r="D85" s="148" t="e">
        <f t="shared" si="1"/>
        <v>#DIV/0!</v>
      </c>
    </row>
    <row r="86" ht="16.35" customHeight="1" spans="1:4">
      <c r="A86" s="149" t="s">
        <v>505</v>
      </c>
      <c r="B86" s="147"/>
      <c r="C86" s="147">
        <v>0</v>
      </c>
      <c r="D86" s="148" t="e">
        <f t="shared" si="1"/>
        <v>#DIV/0!</v>
      </c>
    </row>
    <row r="87" ht="16.35" customHeight="1" spans="1:4">
      <c r="A87" s="177" t="s">
        <v>506</v>
      </c>
      <c r="B87" s="147">
        <f>B5+B15+B45+B62+B77+B82+B85</f>
        <v>27190.45</v>
      </c>
      <c r="C87" s="147">
        <f>C5+C15+C45+C62+C77+C82+C85</f>
        <v>34293</v>
      </c>
      <c r="D87" s="148">
        <f t="shared" si="1"/>
        <v>79.3</v>
      </c>
    </row>
  </sheetData>
  <mergeCells count="1">
    <mergeCell ref="A2:D2"/>
  </mergeCells>
  <printOptions horizontalCentered="1"/>
  <pageMargins left="0.708661417322835" right="0.708661417322835" top="0.748031496062992" bottom="0.748031496062992" header="0.31496062992126" footer="0.31496062992126"/>
  <pageSetup paperSize="9" fitToHeight="0" orientation="portrait"/>
  <headerFooter>
    <oddFooter>&amp;C附表1-6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J65"/>
  <sheetViews>
    <sheetView topLeftCell="A55" workbookViewId="0">
      <selection activeCell="A76" sqref="A76"/>
    </sheetView>
  </sheetViews>
  <sheetFormatPr defaultColWidth="9" defaultRowHeight="14.25"/>
  <cols>
    <col min="1" max="1" width="41" customWidth="1"/>
    <col min="2" max="9" width="12.375" customWidth="1"/>
    <col min="10" max="10" width="16.625" customWidth="1"/>
  </cols>
  <sheetData>
    <row r="1" spans="1:10">
      <c r="A1" s="61" t="s">
        <v>507</v>
      </c>
    </row>
    <row r="2" ht="29.1" customHeight="1" spans="1:10">
      <c r="A2" s="132" t="s">
        <v>508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>
      <c r="A3" s="133"/>
      <c r="B3" s="83"/>
      <c r="C3" s="83"/>
      <c r="D3" s="83"/>
      <c r="E3" s="83"/>
      <c r="F3" s="83"/>
      <c r="G3" s="83"/>
      <c r="H3" s="83"/>
      <c r="J3" s="84" t="s">
        <v>509</v>
      </c>
    </row>
    <row r="4" ht="19.7" customHeight="1" spans="1:10">
      <c r="A4" s="134" t="s">
        <v>426</v>
      </c>
      <c r="B4" s="75" t="s">
        <v>510</v>
      </c>
      <c r="C4" s="75" t="s">
        <v>511</v>
      </c>
      <c r="D4" s="75" t="s">
        <v>511</v>
      </c>
      <c r="E4" s="75" t="s">
        <v>511</v>
      </c>
      <c r="F4" s="75" t="s">
        <v>511</v>
      </c>
      <c r="G4" s="75" t="s">
        <v>512</v>
      </c>
      <c r="H4" s="75" t="s">
        <v>512</v>
      </c>
      <c r="I4" s="75" t="s">
        <v>512</v>
      </c>
      <c r="J4" s="86" t="s">
        <v>513</v>
      </c>
    </row>
    <row r="5" ht="16.7" customHeight="1" spans="1:10">
      <c r="A5" s="135" t="s">
        <v>514</v>
      </c>
      <c r="B5" s="136"/>
      <c r="C5" s="136"/>
      <c r="D5" s="136"/>
      <c r="E5" s="136"/>
      <c r="F5" s="136"/>
      <c r="G5" s="136"/>
      <c r="H5" s="136"/>
      <c r="I5" s="136"/>
      <c r="J5" s="74"/>
    </row>
    <row r="6" ht="16.7" customHeight="1" spans="1:10">
      <c r="A6" s="137" t="s">
        <v>515</v>
      </c>
      <c r="B6" s="136"/>
      <c r="C6" s="136"/>
      <c r="D6" s="136"/>
      <c r="E6" s="136"/>
      <c r="F6" s="136"/>
      <c r="G6" s="136"/>
      <c r="H6" s="136"/>
      <c r="I6" s="136"/>
      <c r="J6" s="74"/>
    </row>
    <row r="7" ht="16.7" customHeight="1" spans="1:10">
      <c r="A7" s="137" t="s">
        <v>516</v>
      </c>
      <c r="B7" s="136"/>
      <c r="C7" s="136"/>
      <c r="D7" s="136"/>
      <c r="E7" s="136"/>
      <c r="F7" s="136"/>
      <c r="G7" s="136"/>
      <c r="H7" s="136"/>
      <c r="I7" s="136"/>
      <c r="J7" s="74"/>
    </row>
    <row r="8" ht="16.7" customHeight="1" spans="1:10">
      <c r="A8" s="137" t="s">
        <v>517</v>
      </c>
      <c r="B8" s="136"/>
      <c r="C8" s="136"/>
      <c r="D8" s="136"/>
      <c r="E8" s="136"/>
      <c r="F8" s="136"/>
      <c r="G8" s="136"/>
      <c r="H8" s="136"/>
      <c r="I8" s="136"/>
      <c r="J8" s="74"/>
    </row>
    <row r="9" ht="16.7" customHeight="1" spans="1:10">
      <c r="A9" s="135" t="s">
        <v>518</v>
      </c>
      <c r="B9" s="136"/>
      <c r="C9" s="136"/>
      <c r="D9" s="136"/>
      <c r="E9" s="136"/>
      <c r="F9" s="136"/>
      <c r="G9" s="136"/>
      <c r="H9" s="136"/>
      <c r="I9" s="136"/>
      <c r="J9" s="74"/>
    </row>
    <row r="10" ht="16.7" customHeight="1" spans="1:10">
      <c r="A10" s="137" t="s">
        <v>519</v>
      </c>
      <c r="B10" s="136"/>
      <c r="C10" s="136"/>
      <c r="D10" s="136"/>
      <c r="E10" s="136"/>
      <c r="F10" s="136"/>
      <c r="G10" s="136"/>
      <c r="H10" s="136"/>
      <c r="I10" s="136"/>
      <c r="J10" s="74"/>
    </row>
    <row r="11" ht="16.7" customHeight="1" spans="1:10">
      <c r="A11" s="137" t="s">
        <v>520</v>
      </c>
      <c r="B11" s="136"/>
      <c r="C11" s="136"/>
      <c r="D11" s="136"/>
      <c r="E11" s="136"/>
      <c r="F11" s="136"/>
      <c r="G11" s="136"/>
      <c r="H11" s="136"/>
      <c r="I11" s="136"/>
      <c r="J11" s="74"/>
    </row>
    <row r="12" ht="16.7" customHeight="1" spans="1:10">
      <c r="A12" s="137" t="s">
        <v>521</v>
      </c>
      <c r="B12" s="136"/>
      <c r="C12" s="136"/>
      <c r="D12" s="136"/>
      <c r="E12" s="136"/>
      <c r="F12" s="136"/>
      <c r="G12" s="136"/>
      <c r="H12" s="136"/>
      <c r="I12" s="136"/>
      <c r="J12" s="74"/>
    </row>
    <row r="13" ht="16.7" customHeight="1" spans="1:10">
      <c r="A13" s="137" t="s">
        <v>522</v>
      </c>
      <c r="B13" s="136"/>
      <c r="C13" s="136"/>
      <c r="D13" s="136"/>
      <c r="E13" s="136"/>
      <c r="F13" s="136"/>
      <c r="G13" s="136"/>
      <c r="H13" s="136"/>
      <c r="I13" s="136"/>
      <c r="J13" s="74"/>
    </row>
    <row r="14" ht="16.7" customHeight="1" spans="1:10">
      <c r="A14" s="137" t="s">
        <v>523</v>
      </c>
      <c r="B14" s="136"/>
      <c r="C14" s="136"/>
      <c r="D14" s="136"/>
      <c r="E14" s="136"/>
      <c r="F14" s="136"/>
      <c r="G14" s="136"/>
      <c r="H14" s="136"/>
      <c r="I14" s="136"/>
      <c r="J14" s="74"/>
    </row>
    <row r="15" ht="16.7" customHeight="1" spans="1:10">
      <c r="A15" s="137" t="s">
        <v>524</v>
      </c>
      <c r="B15" s="136"/>
      <c r="C15" s="136"/>
      <c r="D15" s="136"/>
      <c r="E15" s="136"/>
      <c r="F15" s="136"/>
      <c r="G15" s="136"/>
      <c r="H15" s="136"/>
      <c r="I15" s="136"/>
      <c r="J15" s="74"/>
    </row>
    <row r="16" ht="16.7" customHeight="1" spans="1:10">
      <c r="A16" s="137" t="s">
        <v>525</v>
      </c>
      <c r="B16" s="136"/>
      <c r="C16" s="136"/>
      <c r="D16" s="136"/>
      <c r="E16" s="136"/>
      <c r="F16" s="136"/>
      <c r="G16" s="136"/>
      <c r="H16" s="136"/>
      <c r="I16" s="136"/>
      <c r="J16" s="74"/>
    </row>
    <row r="17" ht="16.7" customHeight="1" spans="1:10">
      <c r="A17" s="137" t="s">
        <v>526</v>
      </c>
      <c r="B17" s="136"/>
      <c r="C17" s="136"/>
      <c r="D17" s="136"/>
      <c r="E17" s="136"/>
      <c r="F17" s="136"/>
      <c r="G17" s="136"/>
      <c r="H17" s="136"/>
      <c r="I17" s="136"/>
      <c r="J17" s="74"/>
    </row>
    <row r="18" ht="16.7" customHeight="1" spans="1:10">
      <c r="A18" s="137" t="s">
        <v>527</v>
      </c>
      <c r="B18" s="136"/>
      <c r="C18" s="136"/>
      <c r="D18" s="136"/>
      <c r="E18" s="136"/>
      <c r="F18" s="136"/>
      <c r="G18" s="136"/>
      <c r="H18" s="136"/>
      <c r="I18" s="136"/>
      <c r="J18" s="74"/>
    </row>
    <row r="19" ht="16.7" customHeight="1" spans="1:10">
      <c r="A19" s="137" t="s">
        <v>528</v>
      </c>
      <c r="B19" s="136"/>
      <c r="C19" s="136"/>
      <c r="D19" s="136"/>
      <c r="E19" s="136"/>
      <c r="F19" s="136"/>
      <c r="G19" s="136"/>
      <c r="H19" s="136"/>
      <c r="I19" s="136"/>
      <c r="J19" s="74"/>
    </row>
    <row r="20" ht="16.7" customHeight="1" spans="1:10">
      <c r="A20" s="137" t="s">
        <v>529</v>
      </c>
      <c r="B20" s="136"/>
      <c r="C20" s="136"/>
      <c r="D20" s="136"/>
      <c r="E20" s="136"/>
      <c r="F20" s="136"/>
      <c r="G20" s="136"/>
      <c r="H20" s="136"/>
      <c r="I20" s="136"/>
      <c r="J20" s="74"/>
    </row>
    <row r="21" ht="16.7" customHeight="1" spans="1:10">
      <c r="A21" s="137" t="s">
        <v>530</v>
      </c>
      <c r="B21" s="136"/>
      <c r="C21" s="136"/>
      <c r="D21" s="136"/>
      <c r="E21" s="136"/>
      <c r="F21" s="136"/>
      <c r="G21" s="136"/>
      <c r="H21" s="136"/>
      <c r="I21" s="136"/>
      <c r="J21" s="74"/>
    </row>
    <row r="22" ht="16.7" customHeight="1" spans="1:10">
      <c r="A22" s="137" t="s">
        <v>531</v>
      </c>
      <c r="B22" s="136"/>
      <c r="C22" s="136"/>
      <c r="D22" s="136"/>
      <c r="E22" s="136"/>
      <c r="F22" s="136"/>
      <c r="G22" s="136"/>
      <c r="H22" s="136"/>
      <c r="I22" s="136"/>
      <c r="J22" s="74"/>
    </row>
    <row r="23" ht="16.7" customHeight="1" spans="1:10">
      <c r="A23" s="137" t="s">
        <v>532</v>
      </c>
      <c r="B23" s="136"/>
      <c r="C23" s="136"/>
      <c r="D23" s="136"/>
      <c r="E23" s="136"/>
      <c r="F23" s="136"/>
      <c r="G23" s="136"/>
      <c r="H23" s="136"/>
      <c r="I23" s="136"/>
      <c r="J23" s="74"/>
    </row>
    <row r="24" ht="16.7" customHeight="1" spans="1:10">
      <c r="A24" s="137" t="s">
        <v>533</v>
      </c>
      <c r="B24" s="136"/>
      <c r="C24" s="136"/>
      <c r="D24" s="136"/>
      <c r="E24" s="136"/>
      <c r="F24" s="136"/>
      <c r="G24" s="136"/>
      <c r="H24" s="136"/>
      <c r="I24" s="136"/>
      <c r="J24" s="74"/>
    </row>
    <row r="25" ht="16.7" customHeight="1" spans="1:10">
      <c r="A25" s="137" t="s">
        <v>534</v>
      </c>
      <c r="B25" s="136"/>
      <c r="C25" s="136"/>
      <c r="D25" s="136"/>
      <c r="E25" s="136"/>
      <c r="F25" s="136"/>
      <c r="G25" s="136"/>
      <c r="H25" s="136"/>
      <c r="I25" s="136"/>
      <c r="J25" s="74"/>
    </row>
    <row r="26" ht="16.7" customHeight="1" spans="1:10">
      <c r="A26" s="135" t="s">
        <v>535</v>
      </c>
      <c r="B26" s="136"/>
      <c r="C26" s="136"/>
      <c r="D26" s="136"/>
      <c r="E26" s="136"/>
      <c r="F26" s="136"/>
      <c r="G26" s="136"/>
      <c r="H26" s="136"/>
      <c r="I26" s="136"/>
      <c r="J26" s="74"/>
    </row>
    <row r="27" ht="16.7" customHeight="1" spans="1:10">
      <c r="A27" s="137" t="s">
        <v>536</v>
      </c>
      <c r="B27" s="136"/>
      <c r="C27" s="136"/>
      <c r="D27" s="136"/>
      <c r="E27" s="136"/>
      <c r="F27" s="136"/>
      <c r="G27" s="136"/>
      <c r="H27" s="136"/>
      <c r="I27" s="136"/>
      <c r="J27" s="74"/>
    </row>
    <row r="28" ht="16.7" customHeight="1" spans="1:10">
      <c r="A28" s="137" t="s">
        <v>537</v>
      </c>
      <c r="B28" s="136"/>
      <c r="C28" s="136"/>
      <c r="D28" s="136"/>
      <c r="E28" s="136"/>
      <c r="F28" s="136"/>
      <c r="G28" s="136"/>
      <c r="H28" s="136"/>
      <c r="I28" s="136"/>
      <c r="J28" s="74"/>
    </row>
    <row r="29" ht="16.7" customHeight="1" spans="1:10">
      <c r="A29" s="137" t="s">
        <v>538</v>
      </c>
      <c r="B29" s="136"/>
      <c r="C29" s="136"/>
      <c r="D29" s="136"/>
      <c r="E29" s="136"/>
      <c r="F29" s="136"/>
      <c r="G29" s="136"/>
      <c r="H29" s="136"/>
      <c r="I29" s="136"/>
      <c r="J29" s="74"/>
    </row>
    <row r="30" ht="16.7" customHeight="1" spans="1:10">
      <c r="A30" s="137" t="s">
        <v>537</v>
      </c>
      <c r="B30" s="136"/>
      <c r="C30" s="136"/>
      <c r="D30" s="136"/>
      <c r="E30" s="136"/>
      <c r="F30" s="136"/>
      <c r="G30" s="136"/>
      <c r="H30" s="136"/>
      <c r="I30" s="136"/>
      <c r="J30" s="74"/>
    </row>
    <row r="31" ht="16.7" customHeight="1" spans="1:10">
      <c r="A31" s="137" t="s">
        <v>539</v>
      </c>
      <c r="B31" s="136"/>
      <c r="C31" s="136"/>
      <c r="D31" s="136"/>
      <c r="E31" s="136"/>
      <c r="F31" s="136"/>
      <c r="G31" s="136"/>
      <c r="H31" s="136"/>
      <c r="I31" s="136"/>
      <c r="J31" s="74"/>
    </row>
    <row r="32" ht="16.7" customHeight="1" spans="1:10">
      <c r="A32" s="137" t="s">
        <v>537</v>
      </c>
      <c r="B32" s="136"/>
      <c r="C32" s="136"/>
      <c r="D32" s="136"/>
      <c r="E32" s="136"/>
      <c r="F32" s="136"/>
      <c r="G32" s="136"/>
      <c r="H32" s="136"/>
      <c r="I32" s="136"/>
      <c r="J32" s="74"/>
    </row>
    <row r="33" ht="16.7" customHeight="1" spans="1:10">
      <c r="A33" s="137" t="s">
        <v>540</v>
      </c>
      <c r="B33" s="136"/>
      <c r="C33" s="136"/>
      <c r="D33" s="136"/>
      <c r="E33" s="136"/>
      <c r="F33" s="136"/>
      <c r="G33" s="136"/>
      <c r="H33" s="136"/>
      <c r="I33" s="136"/>
      <c r="J33" s="74"/>
    </row>
    <row r="34" ht="16.7" customHeight="1" spans="1:10">
      <c r="A34" s="137" t="s">
        <v>537</v>
      </c>
      <c r="B34" s="136"/>
      <c r="C34" s="136"/>
      <c r="D34" s="136"/>
      <c r="E34" s="136"/>
      <c r="F34" s="136"/>
      <c r="G34" s="136"/>
      <c r="H34" s="136"/>
      <c r="I34" s="136"/>
      <c r="J34" s="74"/>
    </row>
    <row r="35" ht="16.7" customHeight="1" spans="1:10">
      <c r="A35" s="137" t="s">
        <v>541</v>
      </c>
      <c r="B35" s="136"/>
      <c r="C35" s="136"/>
      <c r="D35" s="136"/>
      <c r="E35" s="136"/>
      <c r="F35" s="136"/>
      <c r="G35" s="136"/>
      <c r="H35" s="136"/>
      <c r="I35" s="136"/>
      <c r="J35" s="74"/>
    </row>
    <row r="36" ht="16.7" customHeight="1" spans="1:10">
      <c r="A36" s="137" t="s">
        <v>537</v>
      </c>
      <c r="B36" s="136"/>
      <c r="C36" s="136"/>
      <c r="D36" s="136"/>
      <c r="E36" s="136"/>
      <c r="F36" s="136"/>
      <c r="G36" s="136"/>
      <c r="H36" s="136"/>
      <c r="I36" s="136"/>
      <c r="J36" s="74"/>
    </row>
    <row r="37" ht="16.7" customHeight="1" spans="1:10">
      <c r="A37" s="137" t="s">
        <v>542</v>
      </c>
      <c r="B37" s="136"/>
      <c r="C37" s="136"/>
      <c r="D37" s="136"/>
      <c r="E37" s="136"/>
      <c r="F37" s="136"/>
      <c r="G37" s="136"/>
      <c r="H37" s="136"/>
      <c r="I37" s="136"/>
      <c r="J37" s="74"/>
    </row>
    <row r="38" ht="16.7" customHeight="1" spans="1:10">
      <c r="A38" s="137" t="s">
        <v>537</v>
      </c>
      <c r="B38" s="136"/>
      <c r="C38" s="136"/>
      <c r="D38" s="136"/>
      <c r="E38" s="136"/>
      <c r="F38" s="136"/>
      <c r="G38" s="136"/>
      <c r="H38" s="136"/>
      <c r="I38" s="136"/>
      <c r="J38" s="74"/>
    </row>
    <row r="39" ht="16.7" customHeight="1" spans="1:10">
      <c r="A39" s="137" t="s">
        <v>543</v>
      </c>
      <c r="B39" s="136"/>
      <c r="C39" s="136"/>
      <c r="D39" s="136"/>
      <c r="E39" s="136"/>
      <c r="F39" s="136"/>
      <c r="G39" s="136"/>
      <c r="H39" s="136"/>
      <c r="I39" s="136"/>
      <c r="J39" s="74"/>
    </row>
    <row r="40" ht="16.7" customHeight="1" spans="1:10">
      <c r="A40" s="137" t="s">
        <v>537</v>
      </c>
      <c r="B40" s="136"/>
      <c r="C40" s="136"/>
      <c r="D40" s="136"/>
      <c r="E40" s="136"/>
      <c r="F40" s="136"/>
      <c r="G40" s="136"/>
      <c r="H40" s="136"/>
      <c r="I40" s="136"/>
      <c r="J40" s="74"/>
    </row>
    <row r="41" ht="16.7" customHeight="1" spans="1:10">
      <c r="A41" s="137" t="s">
        <v>544</v>
      </c>
      <c r="B41" s="136"/>
      <c r="C41" s="136"/>
      <c r="D41" s="136"/>
      <c r="E41" s="136"/>
      <c r="F41" s="136"/>
      <c r="G41" s="136"/>
      <c r="H41" s="136"/>
      <c r="I41" s="136"/>
      <c r="J41" s="74"/>
    </row>
    <row r="42" ht="16.7" customHeight="1" spans="1:10">
      <c r="A42" s="137" t="s">
        <v>537</v>
      </c>
      <c r="B42" s="136"/>
      <c r="C42" s="136"/>
      <c r="D42" s="136"/>
      <c r="E42" s="136"/>
      <c r="F42" s="136"/>
      <c r="G42" s="136"/>
      <c r="H42" s="136"/>
      <c r="I42" s="136"/>
      <c r="J42" s="74"/>
    </row>
    <row r="43" ht="16.7" customHeight="1" spans="1:10">
      <c r="A43" s="137" t="s">
        <v>545</v>
      </c>
      <c r="B43" s="136"/>
      <c r="C43" s="136"/>
      <c r="D43" s="136"/>
      <c r="E43" s="136"/>
      <c r="F43" s="136"/>
      <c r="G43" s="136"/>
      <c r="H43" s="136"/>
      <c r="I43" s="136"/>
      <c r="J43" s="74"/>
    </row>
    <row r="44" ht="16.7" customHeight="1" spans="1:10">
      <c r="A44" s="137" t="s">
        <v>537</v>
      </c>
      <c r="B44" s="136"/>
      <c r="C44" s="136"/>
      <c r="D44" s="136"/>
      <c r="E44" s="136"/>
      <c r="F44" s="136"/>
      <c r="G44" s="136"/>
      <c r="H44" s="136"/>
      <c r="I44" s="136"/>
      <c r="J44" s="74"/>
    </row>
    <row r="45" ht="16.7" customHeight="1" spans="1:10">
      <c r="A45" s="137" t="s">
        <v>546</v>
      </c>
      <c r="B45" s="136"/>
      <c r="C45" s="136"/>
      <c r="D45" s="136"/>
      <c r="E45" s="136"/>
      <c r="F45" s="136"/>
      <c r="G45" s="136"/>
      <c r="H45" s="136"/>
      <c r="I45" s="136"/>
      <c r="J45" s="74"/>
    </row>
    <row r="46" ht="16.7" customHeight="1" spans="1:10">
      <c r="A46" s="137" t="s">
        <v>537</v>
      </c>
      <c r="B46" s="136"/>
      <c r="C46" s="136"/>
      <c r="D46" s="136"/>
      <c r="E46" s="136"/>
      <c r="F46" s="136"/>
      <c r="G46" s="136"/>
      <c r="H46" s="136"/>
      <c r="I46" s="136"/>
      <c r="J46" s="74"/>
    </row>
    <row r="47" ht="16.7" customHeight="1" spans="1:10">
      <c r="A47" s="137" t="s">
        <v>547</v>
      </c>
      <c r="B47" s="136"/>
      <c r="C47" s="136"/>
      <c r="D47" s="136"/>
      <c r="E47" s="136"/>
      <c r="F47" s="136"/>
      <c r="G47" s="136"/>
      <c r="H47" s="136"/>
      <c r="I47" s="136"/>
      <c r="J47" s="74"/>
    </row>
    <row r="48" ht="16.7" customHeight="1" spans="1:10">
      <c r="A48" s="137" t="s">
        <v>537</v>
      </c>
      <c r="B48" s="136"/>
      <c r="C48" s="136"/>
      <c r="D48" s="136"/>
      <c r="E48" s="136"/>
      <c r="F48" s="136"/>
      <c r="G48" s="136"/>
      <c r="H48" s="136"/>
      <c r="I48" s="136"/>
      <c r="J48" s="74"/>
    </row>
    <row r="49" ht="16.7" customHeight="1" spans="1:10">
      <c r="A49" s="137" t="s">
        <v>548</v>
      </c>
      <c r="B49" s="136"/>
      <c r="C49" s="136"/>
      <c r="D49" s="136"/>
      <c r="E49" s="136"/>
      <c r="F49" s="136"/>
      <c r="G49" s="136"/>
      <c r="H49" s="136"/>
      <c r="I49" s="136"/>
      <c r="J49" s="74"/>
    </row>
    <row r="50" ht="16.7" customHeight="1" spans="1:10">
      <c r="A50" s="137" t="s">
        <v>537</v>
      </c>
      <c r="B50" s="136"/>
      <c r="C50" s="136"/>
      <c r="D50" s="136"/>
      <c r="E50" s="136"/>
      <c r="F50" s="136"/>
      <c r="G50" s="136"/>
      <c r="H50" s="136"/>
      <c r="I50" s="136"/>
      <c r="J50" s="74"/>
    </row>
    <row r="51" ht="16.7" customHeight="1" spans="1:10">
      <c r="A51" s="137" t="s">
        <v>549</v>
      </c>
      <c r="B51" s="136"/>
      <c r="C51" s="136"/>
      <c r="D51" s="136"/>
      <c r="E51" s="136"/>
      <c r="F51" s="136"/>
      <c r="G51" s="136"/>
      <c r="H51" s="136"/>
      <c r="I51" s="136"/>
      <c r="J51" s="74"/>
    </row>
    <row r="52" ht="16.7" customHeight="1" spans="1:10">
      <c r="A52" s="137" t="s">
        <v>537</v>
      </c>
      <c r="B52" s="136"/>
      <c r="C52" s="136"/>
      <c r="D52" s="136"/>
      <c r="E52" s="136"/>
      <c r="F52" s="136"/>
      <c r="G52" s="136"/>
      <c r="H52" s="136"/>
      <c r="I52" s="136"/>
      <c r="J52" s="74"/>
    </row>
    <row r="53" ht="16.7" customHeight="1" spans="1:10">
      <c r="A53" s="137" t="s">
        <v>550</v>
      </c>
      <c r="B53" s="136"/>
      <c r="C53" s="136"/>
      <c r="D53" s="136"/>
      <c r="E53" s="136"/>
      <c r="F53" s="136"/>
      <c r="G53" s="136"/>
      <c r="H53" s="136"/>
      <c r="I53" s="136"/>
      <c r="J53" s="74"/>
    </row>
    <row r="54" ht="16.7" customHeight="1" spans="1:10">
      <c r="A54" s="137" t="s">
        <v>537</v>
      </c>
      <c r="B54" s="136"/>
      <c r="C54" s="136"/>
      <c r="D54" s="136"/>
      <c r="E54" s="136"/>
      <c r="F54" s="136"/>
      <c r="G54" s="136"/>
      <c r="H54" s="136"/>
      <c r="I54" s="136"/>
      <c r="J54" s="74"/>
    </row>
    <row r="55" ht="16.7" customHeight="1" spans="1:10">
      <c r="A55" s="137" t="s">
        <v>551</v>
      </c>
      <c r="B55" s="136"/>
      <c r="C55" s="136"/>
      <c r="D55" s="136"/>
      <c r="E55" s="136"/>
      <c r="F55" s="136"/>
      <c r="G55" s="136"/>
      <c r="H55" s="136"/>
      <c r="I55" s="136"/>
      <c r="J55" s="74"/>
    </row>
    <row r="56" ht="16.7" customHeight="1" spans="1:10">
      <c r="A56" s="137" t="s">
        <v>537</v>
      </c>
      <c r="B56" s="136"/>
      <c r="C56" s="136"/>
      <c r="D56" s="136"/>
      <c r="E56" s="136"/>
      <c r="F56" s="136"/>
      <c r="G56" s="136"/>
      <c r="H56" s="136"/>
      <c r="I56" s="136"/>
      <c r="J56" s="74"/>
    </row>
    <row r="57" ht="16.7" customHeight="1" spans="1:10">
      <c r="A57" s="137" t="s">
        <v>552</v>
      </c>
      <c r="B57" s="136"/>
      <c r="C57" s="136"/>
      <c r="D57" s="136"/>
      <c r="E57" s="136"/>
      <c r="F57" s="136"/>
      <c r="G57" s="136"/>
      <c r="H57" s="136"/>
      <c r="I57" s="136"/>
      <c r="J57" s="74"/>
    </row>
    <row r="58" ht="16.7" customHeight="1" spans="1:10">
      <c r="A58" s="137" t="s">
        <v>537</v>
      </c>
      <c r="B58" s="136"/>
      <c r="C58" s="136"/>
      <c r="D58" s="136"/>
      <c r="E58" s="136"/>
      <c r="F58" s="136"/>
      <c r="G58" s="136"/>
      <c r="H58" s="136"/>
      <c r="I58" s="136"/>
      <c r="J58" s="74"/>
    </row>
    <row r="59" ht="16.7" customHeight="1" spans="1:10">
      <c r="A59" s="137" t="s">
        <v>553</v>
      </c>
      <c r="B59" s="136"/>
      <c r="C59" s="136"/>
      <c r="D59" s="136"/>
      <c r="E59" s="136"/>
      <c r="F59" s="136"/>
      <c r="G59" s="136"/>
      <c r="H59" s="136"/>
      <c r="I59" s="136"/>
      <c r="J59" s="74"/>
    </row>
    <row r="60" ht="16.7" customHeight="1" spans="1:10">
      <c r="A60" s="137" t="s">
        <v>537</v>
      </c>
      <c r="B60" s="136"/>
      <c r="C60" s="136"/>
      <c r="D60" s="136"/>
      <c r="E60" s="136"/>
      <c r="F60" s="136"/>
      <c r="G60" s="136"/>
      <c r="H60" s="136"/>
      <c r="I60" s="136"/>
      <c r="J60" s="74"/>
    </row>
    <row r="61" ht="16.7" customHeight="1" spans="1:10">
      <c r="A61" s="137" t="s">
        <v>554</v>
      </c>
      <c r="B61" s="136"/>
      <c r="C61" s="136"/>
      <c r="D61" s="136"/>
      <c r="E61" s="136"/>
      <c r="F61" s="136"/>
      <c r="G61" s="136"/>
      <c r="H61" s="136"/>
      <c r="I61" s="136"/>
      <c r="J61" s="74"/>
    </row>
    <row r="62" ht="16.7" customHeight="1" spans="1:10">
      <c r="A62" s="137" t="s">
        <v>537</v>
      </c>
      <c r="B62" s="136"/>
      <c r="C62" s="136"/>
      <c r="D62" s="136"/>
      <c r="E62" s="136"/>
      <c r="F62" s="136"/>
      <c r="G62" s="136"/>
      <c r="H62" s="136"/>
      <c r="I62" s="136"/>
      <c r="J62" s="74"/>
    </row>
    <row r="63" ht="16.7" customHeight="1" spans="1:10">
      <c r="A63" s="137" t="s">
        <v>555</v>
      </c>
      <c r="B63" s="136"/>
      <c r="C63" s="136"/>
      <c r="D63" s="136"/>
      <c r="E63" s="136"/>
      <c r="F63" s="136"/>
      <c r="G63" s="136"/>
      <c r="H63" s="136"/>
      <c r="I63" s="136"/>
      <c r="J63" s="74"/>
    </row>
    <row r="64" ht="22.9" customHeight="1" spans="1:10">
      <c r="A64" s="74" t="s">
        <v>556</v>
      </c>
      <c r="B64" s="74"/>
      <c r="C64" s="74"/>
      <c r="D64" s="74"/>
      <c r="E64" s="74"/>
      <c r="F64" s="74"/>
      <c r="G64" s="74"/>
      <c r="H64" s="74"/>
      <c r="I64" s="74"/>
      <c r="J64" s="74"/>
    </row>
    <row r="65" ht="21" customHeight="1" spans="1:1">
      <c r="A65" s="28" t="s">
        <v>557</v>
      </c>
    </row>
  </sheetData>
  <mergeCells count="1">
    <mergeCell ref="A2:J2"/>
  </mergeCells>
  <pageMargins left="0.708661417322835" right="0.708661417322835" top="0.748031496062992" bottom="0.748031496062992" header="0.31496062992126" footer="0.31496062992126"/>
  <pageSetup paperSize="9" scale="78" fitToHeight="0" orientation="landscape"/>
  <headerFooter>
    <oddFooter>&amp;C附表1-7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F17"/>
  <sheetViews>
    <sheetView workbookViewId="0">
      <selection activeCell="A14" sqref="A14:D14"/>
    </sheetView>
  </sheetViews>
  <sheetFormatPr defaultColWidth="8.625" defaultRowHeight="14.25" outlineLevelCol="5"/>
  <cols>
    <col min="1" max="1" width="43.125" style="114" customWidth="1"/>
    <col min="2" max="2" width="13" style="114" customWidth="1"/>
    <col min="3" max="3" width="13.5" style="114" customWidth="1"/>
    <col min="4" max="4" width="16" style="114" customWidth="1"/>
    <col min="5" max="16384" width="8.625" style="114"/>
  </cols>
  <sheetData>
    <row r="1" ht="22.35" customHeight="1" spans="1:6">
      <c r="A1" s="115" t="s">
        <v>558</v>
      </c>
      <c r="B1" s="116"/>
      <c r="C1" s="116"/>
      <c r="D1" s="116"/>
    </row>
    <row r="2" ht="21" spans="1:6">
      <c r="A2" s="117" t="s">
        <v>559</v>
      </c>
      <c r="B2" s="117"/>
      <c r="C2" s="117"/>
      <c r="D2" s="117"/>
    </row>
    <row r="3" spans="1:6">
      <c r="A3" s="118" t="s">
        <v>47</v>
      </c>
      <c r="B3" s="118"/>
      <c r="C3" s="118"/>
      <c r="D3" s="118"/>
    </row>
    <row r="4" ht="41.25" customHeight="1" spans="1:6">
      <c r="A4" s="119" t="s">
        <v>426</v>
      </c>
      <c r="B4" s="111" t="s">
        <v>49</v>
      </c>
      <c r="C4" s="112" t="s">
        <v>560</v>
      </c>
      <c r="D4" s="112" t="s">
        <v>51</v>
      </c>
    </row>
    <row r="5" ht="24.6" customHeight="1" spans="1:6">
      <c r="A5" s="120" t="s">
        <v>561</v>
      </c>
      <c r="B5" s="121">
        <f>B6+B7+B8</f>
        <v>335</v>
      </c>
      <c r="C5" s="121">
        <f>C6+C7+C8</f>
        <v>353.17</v>
      </c>
      <c r="D5" s="122">
        <f>ROUND(B5/C5*100,1)</f>
        <v>94.9</v>
      </c>
    </row>
    <row r="6" ht="32.45" customHeight="1" spans="1:6">
      <c r="A6" s="123" t="s">
        <v>562</v>
      </c>
      <c r="B6" s="123">
        <v>7</v>
      </c>
      <c r="C6" s="124">
        <v>7.57</v>
      </c>
      <c r="D6" s="122">
        <f t="shared" ref="D6:D9" si="0">ROUND(B6/C6*100,1)</f>
        <v>92.5</v>
      </c>
    </row>
    <row r="7" ht="32.45" customHeight="1" spans="1:6">
      <c r="A7" s="123" t="s">
        <v>563</v>
      </c>
      <c r="B7" s="123">
        <v>88</v>
      </c>
      <c r="C7" s="124">
        <v>92.8</v>
      </c>
      <c r="D7" s="122">
        <f t="shared" si="0"/>
        <v>94.8</v>
      </c>
    </row>
    <row r="8" ht="32.45" customHeight="1" spans="1:6">
      <c r="A8" s="123" t="s">
        <v>564</v>
      </c>
      <c r="B8" s="123">
        <v>240</v>
      </c>
      <c r="C8" s="124">
        <v>252.8</v>
      </c>
      <c r="D8" s="122">
        <f t="shared" si="0"/>
        <v>94.9</v>
      </c>
    </row>
    <row r="9" ht="32.45" customHeight="1" spans="1:6">
      <c r="A9" s="125" t="s">
        <v>565</v>
      </c>
      <c r="B9" s="123">
        <v>240</v>
      </c>
      <c r="C9" s="124">
        <v>252.8</v>
      </c>
      <c r="D9" s="122">
        <f t="shared" si="0"/>
        <v>94.9</v>
      </c>
      <c r="F9" s="126"/>
    </row>
    <row r="10" ht="32.45" customHeight="1" spans="1:6">
      <c r="A10" s="125" t="s">
        <v>566</v>
      </c>
      <c r="B10" s="125"/>
      <c r="C10" s="127"/>
      <c r="D10" s="122"/>
    </row>
    <row r="12" ht="15.6" customHeight="1" spans="1:6">
      <c r="A12" s="128" t="s">
        <v>567</v>
      </c>
    </row>
    <row r="13" ht="91.35" customHeight="1" spans="1:6">
      <c r="A13" s="129" t="s">
        <v>568</v>
      </c>
      <c r="B13" s="129"/>
      <c r="C13" s="129"/>
      <c r="D13" s="129"/>
    </row>
    <row r="14" ht="89.25" customHeight="1" spans="1:6">
      <c r="A14" s="129" t="s">
        <v>569</v>
      </c>
      <c r="B14" s="129"/>
      <c r="C14" s="129"/>
      <c r="D14" s="129"/>
    </row>
    <row r="15" spans="1:6">
      <c r="A15" s="130"/>
      <c r="B15" s="130"/>
      <c r="C15" s="130"/>
      <c r="D15" s="130"/>
    </row>
    <row r="16" spans="1:6">
      <c r="A16" s="131"/>
      <c r="B16" s="131"/>
      <c r="C16" s="131"/>
      <c r="D16" s="131"/>
    </row>
    <row r="17" spans="1:4">
      <c r="A17" s="131"/>
      <c r="B17" s="131"/>
      <c r="C17" s="131"/>
      <c r="D17" s="131"/>
    </row>
  </sheetData>
  <mergeCells count="4">
    <mergeCell ref="A2:D2"/>
    <mergeCell ref="A3:D3"/>
    <mergeCell ref="A13:D13"/>
    <mergeCell ref="A14:D14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>
    <oddFooter>&amp;C附表1-8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封2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tt        </cp:lastModifiedBy>
  <dcterms:created xsi:type="dcterms:W3CDTF">2008-01-10T09:59:00Z</dcterms:created>
  <cp:lastPrinted>2017-08-23T09:02:00Z</cp:lastPrinted>
  <dcterms:modified xsi:type="dcterms:W3CDTF">2026-04-27T02:35:40Z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0C7C5C9AA6B24975A7CA6B595A3FB5C6_12</vt:lpwstr>
  </property>
  <property fmtid="{D5CDD505-2E9C-101B-9397-08002B2CF9AE}" pid="4" name="CalculationRule">
    <vt:i4>0</vt:i4>
  </property>
</Properties>
</file>