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495" windowHeight="9930"/>
  </bookViews>
  <sheets>
    <sheet name="2024一般收入" sheetId="53" r:id="rId1"/>
    <sheet name="2024一般支出" sheetId="54" r:id="rId2"/>
    <sheet name="2024基金收入" sheetId="55" r:id="rId3"/>
    <sheet name="2024基金支出" sheetId="56" r:id="rId4"/>
    <sheet name="2025年一般收入" sheetId="57" r:id="rId5"/>
    <sheet name="2025年一般支出" sheetId="58" r:id="rId6"/>
    <sheet name="2025年基金收入" sheetId="59" r:id="rId7"/>
    <sheet name="2025年基金支出" sheetId="60" r:id="rId8"/>
    <sheet name="2025年国资支出表" sheetId="61" r:id="rId9"/>
  </sheets>
  <externalReferences>
    <externalReference r:id="rId10"/>
  </externalReferences>
  <definedNames>
    <definedName name="_Order1" hidden="1">255</definedName>
    <definedName name="_Order2" hidden="1">255</definedName>
    <definedName name="_xlnm.Database" localSheetId="8" hidden="1">#REF!</definedName>
    <definedName name="_xlnm.Database" localSheetId="6" hidden="1">#REF!</definedName>
    <definedName name="_xlnm.Database" localSheetId="7" hidden="1">#REF!</definedName>
    <definedName name="_xlnm.Database" localSheetId="4" hidden="1">#REF!</definedName>
    <definedName name="_xlnm.Database" localSheetId="5" hidden="1">#REF!</definedName>
    <definedName name="_xlnm.Database" hidden="1">#REF!</definedName>
    <definedName name="database2" localSheetId="8">#REF!</definedName>
    <definedName name="database2" localSheetId="6">#REF!</definedName>
    <definedName name="database2" localSheetId="7">#REF!</definedName>
    <definedName name="database2" localSheetId="4">#REF!</definedName>
    <definedName name="database2" localSheetId="5">#REF!</definedName>
    <definedName name="database2">#REF!</definedName>
    <definedName name="database3" localSheetId="8">#REF!</definedName>
    <definedName name="database3" localSheetId="6">#REF!</definedName>
    <definedName name="database3" localSheetId="7">#REF!</definedName>
    <definedName name="database3" localSheetId="4">#REF!</definedName>
    <definedName name="database3" localSheetId="5">#REF!</definedName>
    <definedName name="database3">#REF!</definedName>
    <definedName name="hhhh" localSheetId="8">#REF!</definedName>
    <definedName name="hhhh" localSheetId="6">#REF!</definedName>
    <definedName name="hhhh" localSheetId="7">#REF!</definedName>
    <definedName name="hhhh" localSheetId="4">#REF!</definedName>
    <definedName name="hhhh" localSheetId="5">#REF!</definedName>
    <definedName name="hhhh">#REF!</definedName>
    <definedName name="kkkk" localSheetId="8">#REF!</definedName>
    <definedName name="kkkk" localSheetId="6">#REF!</definedName>
    <definedName name="kkkk" localSheetId="7">#REF!</definedName>
    <definedName name="kkkk" localSheetId="4">#REF!</definedName>
    <definedName name="kkkk" localSheetId="5">#REF!</definedName>
    <definedName name="kkkk">#REF!</definedName>
    <definedName name="_xlnm.Print_Area" localSheetId="0">'2024一般收入'!$A$1:$G$38</definedName>
    <definedName name="_xlnm.Print_Area" localSheetId="1">'2024一般支出'!$A$1:$D$30</definedName>
    <definedName name="_xlnm.Print_Area" localSheetId="6" hidden="1">'2025年基金收入'!$A$1:$D$30</definedName>
    <definedName name="_xlnm.Print_Area" localSheetId="4" hidden="1">'2025年一般收入'!$A$1:$D$53</definedName>
    <definedName name="_xlnm.Print_Area" localSheetId="5" hidden="1">'2025年一般支出'!$A$1:$D$43</definedName>
    <definedName name="_xlnm.Print_Area" hidden="1">#N/A</definedName>
    <definedName name="_xlnm.Print_Titles" localSheetId="3">'2024基金支出'!$1:$4</definedName>
    <definedName name="_xlnm.Print_Titles" localSheetId="6" hidden="1">'2025年基金收入'!$3:$3</definedName>
    <definedName name="_xlnm.Print_Titles" localSheetId="4" hidden="1">'2025年一般收入'!$1:$3</definedName>
    <definedName name="_xlnm.Print_Titles" localSheetId="5" hidden="1">'2025年一般支出'!$1:$3</definedName>
    <definedName name="_xlnm.Print_Titles" hidden="1">#N/A</definedName>
    <definedName name="UU" localSheetId="8">#REF!</definedName>
    <definedName name="UU" localSheetId="6">#REF!</definedName>
    <definedName name="UU" localSheetId="7">#REF!</definedName>
    <definedName name="UU" localSheetId="4">#REF!</definedName>
    <definedName name="UU" localSheetId="5">#REF!</definedName>
    <definedName name="UU">#REF!</definedName>
    <definedName name="YY" localSheetId="8">#REF!</definedName>
    <definedName name="YY" localSheetId="6">#REF!</definedName>
    <definedName name="YY" localSheetId="7">#REF!</definedName>
    <definedName name="YY" localSheetId="4">#REF!</definedName>
    <definedName name="YY" localSheetId="5">#REF!</definedName>
    <definedName name="YY">#REF!</definedName>
    <definedName name="地区名称" localSheetId="8">#REF!</definedName>
    <definedName name="地区名称" localSheetId="6">#REF!</definedName>
    <definedName name="地区名称" localSheetId="7">#REF!</definedName>
    <definedName name="地区名称" localSheetId="4">#REF!</definedName>
    <definedName name="地区名称" localSheetId="5">#REF!</definedName>
    <definedName name="地区名称">#REF!</definedName>
    <definedName name="福州" localSheetId="8">#REF!</definedName>
    <definedName name="福州" localSheetId="6">#REF!</definedName>
    <definedName name="福州" localSheetId="7">#REF!</definedName>
    <definedName name="福州" localSheetId="4">#REF!</definedName>
    <definedName name="福州" localSheetId="5">#REF!</definedName>
    <definedName name="福州">#REF!</definedName>
    <definedName name="汇率" localSheetId="8">#REF!</definedName>
    <definedName name="汇率" localSheetId="6">#REF!</definedName>
    <definedName name="汇率" localSheetId="7">#REF!</definedName>
    <definedName name="汇率" localSheetId="4">#REF!</definedName>
    <definedName name="汇率" localSheetId="5">#REF!</definedName>
    <definedName name="汇率">#REF!</definedName>
    <definedName name="生产列1" localSheetId="8">#REF!</definedName>
    <definedName name="生产列1" localSheetId="6">#REF!</definedName>
    <definedName name="生产列1" localSheetId="7">#REF!</definedName>
    <definedName name="生产列1" localSheetId="4">#REF!</definedName>
    <definedName name="生产列1" localSheetId="5">#REF!</definedName>
    <definedName name="生产列1">#REF!</definedName>
    <definedName name="生产列11" localSheetId="8">#REF!</definedName>
    <definedName name="生产列11" localSheetId="6">#REF!</definedName>
    <definedName name="生产列11" localSheetId="7">#REF!</definedName>
    <definedName name="生产列11" localSheetId="4">#REF!</definedName>
    <definedName name="生产列11" localSheetId="5">#REF!</definedName>
    <definedName name="生产列11">#REF!</definedName>
    <definedName name="生产列15" localSheetId="8">#REF!</definedName>
    <definedName name="生产列15" localSheetId="6">#REF!</definedName>
    <definedName name="生产列15" localSheetId="7">#REF!</definedName>
    <definedName name="生产列15" localSheetId="4">#REF!</definedName>
    <definedName name="生产列15" localSheetId="5">#REF!</definedName>
    <definedName name="生产列15">#REF!</definedName>
    <definedName name="生产列16" localSheetId="8">#REF!</definedName>
    <definedName name="生产列16" localSheetId="6">#REF!</definedName>
    <definedName name="生产列16" localSheetId="7">#REF!</definedName>
    <definedName name="生产列16" localSheetId="4">#REF!</definedName>
    <definedName name="生产列16" localSheetId="5">#REF!</definedName>
    <definedName name="生产列16">#REF!</definedName>
    <definedName name="生产列17" localSheetId="8">#REF!</definedName>
    <definedName name="生产列17" localSheetId="6">#REF!</definedName>
    <definedName name="生产列17" localSheetId="7">#REF!</definedName>
    <definedName name="生产列17" localSheetId="4">#REF!</definedName>
    <definedName name="生产列17" localSheetId="5">#REF!</definedName>
    <definedName name="生产列17">#REF!</definedName>
    <definedName name="生产列19" localSheetId="8">#REF!</definedName>
    <definedName name="生产列19" localSheetId="6">#REF!</definedName>
    <definedName name="生产列19" localSheetId="7">#REF!</definedName>
    <definedName name="生产列19" localSheetId="4">#REF!</definedName>
    <definedName name="生产列19" localSheetId="5">#REF!</definedName>
    <definedName name="生产列19">#REF!</definedName>
    <definedName name="生产列2" localSheetId="8">#REF!</definedName>
    <definedName name="生产列2" localSheetId="6">#REF!</definedName>
    <definedName name="生产列2" localSheetId="7">#REF!</definedName>
    <definedName name="生产列2" localSheetId="4">#REF!</definedName>
    <definedName name="生产列2" localSheetId="5">#REF!</definedName>
    <definedName name="生产列2">#REF!</definedName>
    <definedName name="生产列20" localSheetId="8">#REF!</definedName>
    <definedName name="生产列20" localSheetId="6">#REF!</definedName>
    <definedName name="生产列20" localSheetId="7">#REF!</definedName>
    <definedName name="生产列20" localSheetId="4">#REF!</definedName>
    <definedName name="生产列20" localSheetId="5">#REF!</definedName>
    <definedName name="生产列20">#REF!</definedName>
    <definedName name="生产列3" localSheetId="8">#REF!</definedName>
    <definedName name="生产列3" localSheetId="6">#REF!</definedName>
    <definedName name="生产列3" localSheetId="7">#REF!</definedName>
    <definedName name="生产列3" localSheetId="4">#REF!</definedName>
    <definedName name="生产列3" localSheetId="5">#REF!</definedName>
    <definedName name="生产列3">#REF!</definedName>
    <definedName name="生产列4" localSheetId="8">#REF!</definedName>
    <definedName name="生产列4" localSheetId="6">#REF!</definedName>
    <definedName name="生产列4" localSheetId="7">#REF!</definedName>
    <definedName name="生产列4" localSheetId="4">#REF!</definedName>
    <definedName name="生产列4" localSheetId="5">#REF!</definedName>
    <definedName name="生产列4">#REF!</definedName>
    <definedName name="生产列5" localSheetId="8">#REF!</definedName>
    <definedName name="生产列5" localSheetId="6">#REF!</definedName>
    <definedName name="生产列5" localSheetId="7">#REF!</definedName>
    <definedName name="生产列5" localSheetId="4">#REF!</definedName>
    <definedName name="生产列5" localSheetId="5">#REF!</definedName>
    <definedName name="生产列5">#REF!</definedName>
    <definedName name="生产列6" localSheetId="8">#REF!</definedName>
    <definedName name="生产列6" localSheetId="6">#REF!</definedName>
    <definedName name="生产列6" localSheetId="7">#REF!</definedName>
    <definedName name="生产列6" localSheetId="4">#REF!</definedName>
    <definedName name="生产列6" localSheetId="5">#REF!</definedName>
    <definedName name="生产列6">#REF!</definedName>
    <definedName name="生产列7" localSheetId="8">#REF!</definedName>
    <definedName name="生产列7" localSheetId="6">#REF!</definedName>
    <definedName name="生产列7" localSheetId="7">#REF!</definedName>
    <definedName name="生产列7" localSheetId="4">#REF!</definedName>
    <definedName name="生产列7" localSheetId="5">#REF!</definedName>
    <definedName name="生产列7">#REF!</definedName>
    <definedName name="生产列8" localSheetId="8">#REF!</definedName>
    <definedName name="生产列8" localSheetId="6">#REF!</definedName>
    <definedName name="生产列8" localSheetId="7">#REF!</definedName>
    <definedName name="生产列8" localSheetId="4">#REF!</definedName>
    <definedName name="生产列8" localSheetId="5">#REF!</definedName>
    <definedName name="生产列8">#REF!</definedName>
    <definedName name="生产列9" localSheetId="8">#REF!</definedName>
    <definedName name="生产列9" localSheetId="6">#REF!</definedName>
    <definedName name="生产列9" localSheetId="7">#REF!</definedName>
    <definedName name="生产列9" localSheetId="4">#REF!</definedName>
    <definedName name="生产列9" localSheetId="5">#REF!</definedName>
    <definedName name="生产列9">#REF!</definedName>
    <definedName name="生产期" localSheetId="8">#REF!</definedName>
    <definedName name="生产期" localSheetId="6">#REF!</definedName>
    <definedName name="生产期" localSheetId="7">#REF!</definedName>
    <definedName name="生产期" localSheetId="4">#REF!</definedName>
    <definedName name="生产期" localSheetId="5">#REF!</definedName>
    <definedName name="生产期">#REF!</definedName>
    <definedName name="生产期1" localSheetId="8">#REF!</definedName>
    <definedName name="生产期1" localSheetId="6">#REF!</definedName>
    <definedName name="生产期1" localSheetId="7">#REF!</definedName>
    <definedName name="生产期1" localSheetId="4">#REF!</definedName>
    <definedName name="生产期1" localSheetId="5">#REF!</definedName>
    <definedName name="生产期1">#REF!</definedName>
    <definedName name="生产期11" localSheetId="8">#REF!</definedName>
    <definedName name="生产期11" localSheetId="6">#REF!</definedName>
    <definedName name="生产期11" localSheetId="7">#REF!</definedName>
    <definedName name="生产期11" localSheetId="4">#REF!</definedName>
    <definedName name="生产期11" localSheetId="5">#REF!</definedName>
    <definedName name="生产期11">#REF!</definedName>
    <definedName name="生产期15" localSheetId="8">#REF!</definedName>
    <definedName name="生产期15" localSheetId="6">#REF!</definedName>
    <definedName name="生产期15" localSheetId="7">#REF!</definedName>
    <definedName name="生产期15" localSheetId="4">#REF!</definedName>
    <definedName name="生产期15" localSheetId="5">#REF!</definedName>
    <definedName name="生产期15">#REF!</definedName>
    <definedName name="生产期16" localSheetId="8">#REF!</definedName>
    <definedName name="生产期16" localSheetId="6">#REF!</definedName>
    <definedName name="生产期16" localSheetId="7">#REF!</definedName>
    <definedName name="生产期16" localSheetId="4">#REF!</definedName>
    <definedName name="生产期16" localSheetId="5">#REF!</definedName>
    <definedName name="生产期16">#REF!</definedName>
    <definedName name="生产期17" localSheetId="8">#REF!</definedName>
    <definedName name="生产期17" localSheetId="6">#REF!</definedName>
    <definedName name="生产期17" localSheetId="7">#REF!</definedName>
    <definedName name="生产期17" localSheetId="4">#REF!</definedName>
    <definedName name="生产期17" localSheetId="5">#REF!</definedName>
    <definedName name="生产期17">#REF!</definedName>
    <definedName name="生产期19" localSheetId="8">#REF!</definedName>
    <definedName name="生产期19" localSheetId="6">#REF!</definedName>
    <definedName name="生产期19" localSheetId="7">#REF!</definedName>
    <definedName name="生产期19" localSheetId="4">#REF!</definedName>
    <definedName name="生产期19" localSheetId="5">#REF!</definedName>
    <definedName name="生产期19">#REF!</definedName>
    <definedName name="生产期2" localSheetId="8">#REF!</definedName>
    <definedName name="生产期2" localSheetId="6">#REF!</definedName>
    <definedName name="生产期2" localSheetId="7">#REF!</definedName>
    <definedName name="生产期2" localSheetId="4">#REF!</definedName>
    <definedName name="生产期2" localSheetId="5">#REF!</definedName>
    <definedName name="生产期2">#REF!</definedName>
    <definedName name="生产期20" localSheetId="8">#REF!</definedName>
    <definedName name="生产期20" localSheetId="6">#REF!</definedName>
    <definedName name="生产期20" localSheetId="7">#REF!</definedName>
    <definedName name="生产期20" localSheetId="4">#REF!</definedName>
    <definedName name="生产期20" localSheetId="5">#REF!</definedName>
    <definedName name="生产期20">#REF!</definedName>
    <definedName name="生产期3" localSheetId="8">#REF!</definedName>
    <definedName name="生产期3" localSheetId="6">#REF!</definedName>
    <definedName name="生产期3" localSheetId="7">#REF!</definedName>
    <definedName name="生产期3" localSheetId="4">#REF!</definedName>
    <definedName name="生产期3" localSheetId="5">#REF!</definedName>
    <definedName name="生产期3">#REF!</definedName>
    <definedName name="生产期4" localSheetId="8">#REF!</definedName>
    <definedName name="生产期4" localSheetId="6">#REF!</definedName>
    <definedName name="生产期4" localSheetId="7">#REF!</definedName>
    <definedName name="生产期4" localSheetId="4">#REF!</definedName>
    <definedName name="生产期4" localSheetId="5">#REF!</definedName>
    <definedName name="生产期4">#REF!</definedName>
    <definedName name="生产期5" localSheetId="8">#REF!</definedName>
    <definedName name="生产期5" localSheetId="6">#REF!</definedName>
    <definedName name="生产期5" localSheetId="7">#REF!</definedName>
    <definedName name="生产期5" localSheetId="4">#REF!</definedName>
    <definedName name="生产期5" localSheetId="5">#REF!</definedName>
    <definedName name="生产期5">#REF!</definedName>
    <definedName name="生产期6" localSheetId="8">#REF!</definedName>
    <definedName name="生产期6" localSheetId="6">#REF!</definedName>
    <definedName name="生产期6" localSheetId="7">#REF!</definedName>
    <definedName name="生产期6" localSheetId="4">#REF!</definedName>
    <definedName name="生产期6" localSheetId="5">#REF!</definedName>
    <definedName name="生产期6">#REF!</definedName>
    <definedName name="生产期7" localSheetId="8">#REF!</definedName>
    <definedName name="生产期7" localSheetId="6">#REF!</definedName>
    <definedName name="生产期7" localSheetId="7">#REF!</definedName>
    <definedName name="生产期7" localSheetId="4">#REF!</definedName>
    <definedName name="生产期7" localSheetId="5">#REF!</definedName>
    <definedName name="生产期7">#REF!</definedName>
    <definedName name="生产期8" localSheetId="8">#REF!</definedName>
    <definedName name="生产期8" localSheetId="6">#REF!</definedName>
    <definedName name="生产期8" localSheetId="7">#REF!</definedName>
    <definedName name="生产期8" localSheetId="4">#REF!</definedName>
    <definedName name="生产期8" localSheetId="5">#REF!</definedName>
    <definedName name="生产期8">#REF!</definedName>
    <definedName name="生产期9" localSheetId="8">#REF!</definedName>
    <definedName name="生产期9" localSheetId="6">#REF!</definedName>
    <definedName name="生产期9" localSheetId="7">#REF!</definedName>
    <definedName name="生产期9" localSheetId="4">#REF!</definedName>
    <definedName name="生产期9" localSheetId="5">#REF!</definedName>
    <definedName name="生产期9">#REF!</definedName>
    <definedName name="体制上解" localSheetId="8">#REF!</definedName>
    <definedName name="体制上解" localSheetId="6">#REF!</definedName>
    <definedName name="体制上解" localSheetId="7">#REF!</definedName>
    <definedName name="体制上解" localSheetId="4">#REF!</definedName>
    <definedName name="体制上解" localSheetId="5">#REF!</definedName>
    <definedName name="体制上解">#REF!</definedName>
  </definedNames>
  <calcPr calcId="144525" concurrentCalc="0"/>
</workbook>
</file>

<file path=xl/calcChain.xml><?xml version="1.0" encoding="utf-8"?>
<calcChain xmlns="http://schemas.openxmlformats.org/spreadsheetml/2006/main">
  <c r="B17" i="60" l="1"/>
  <c r="B27" i="60"/>
  <c r="C17" i="60"/>
  <c r="C27" i="60"/>
  <c r="D27" i="60"/>
  <c r="D18" i="60"/>
  <c r="D17" i="60"/>
  <c r="D16" i="60"/>
  <c r="D15" i="60"/>
  <c r="D10" i="60"/>
  <c r="B20" i="59"/>
  <c r="B23" i="59"/>
  <c r="B22" i="59"/>
  <c r="B30" i="59"/>
  <c r="C20" i="59"/>
  <c r="C23" i="59"/>
  <c r="C22" i="59"/>
  <c r="C30" i="59"/>
  <c r="D30" i="59"/>
  <c r="D24" i="59"/>
  <c r="D23" i="59"/>
  <c r="D22" i="59"/>
  <c r="D20" i="59"/>
  <c r="D12" i="59"/>
  <c r="D9" i="59"/>
  <c r="B29" i="58"/>
  <c r="B32" i="58"/>
  <c r="B31" i="58"/>
  <c r="B43" i="58"/>
  <c r="C29" i="58"/>
  <c r="C32" i="58"/>
  <c r="C31" i="58"/>
  <c r="C43" i="58"/>
  <c r="D43" i="58"/>
  <c r="D36" i="58"/>
  <c r="D31" i="58"/>
  <c r="D30" i="58"/>
  <c r="D29" i="58"/>
  <c r="D28" i="58"/>
  <c r="D27" i="58"/>
  <c r="D26" i="58"/>
  <c r="D25" i="58"/>
  <c r="D24" i="58"/>
  <c r="D22" i="58"/>
  <c r="D21" i="58"/>
  <c r="D19" i="58"/>
  <c r="D18" i="58"/>
  <c r="D17" i="58"/>
  <c r="D16" i="58"/>
  <c r="D15" i="58"/>
  <c r="D14" i="58"/>
  <c r="D13" i="58"/>
  <c r="D12" i="58"/>
  <c r="D11" i="58"/>
  <c r="D10" i="58"/>
  <c r="D9" i="58"/>
  <c r="D8" i="58"/>
  <c r="D7" i="58"/>
  <c r="D6" i="58"/>
  <c r="D4" i="58"/>
  <c r="B48" i="57"/>
  <c r="B50" i="57"/>
  <c r="B51" i="57"/>
  <c r="B47" i="57"/>
  <c r="B20" i="57"/>
  <c r="B4" i="57"/>
  <c r="B30" i="57"/>
  <c r="B53" i="57"/>
  <c r="C48" i="57"/>
  <c r="C50" i="57"/>
  <c r="C51" i="57"/>
  <c r="C47" i="57"/>
  <c r="C20" i="57"/>
  <c r="C4" i="57"/>
  <c r="C30" i="57"/>
  <c r="C53" i="57"/>
  <c r="D53" i="57"/>
  <c r="D51" i="57"/>
  <c r="D50" i="57"/>
  <c r="D48" i="57"/>
  <c r="D47" i="57"/>
  <c r="B33" i="57"/>
  <c r="B32" i="57"/>
  <c r="B46" i="57"/>
  <c r="C33" i="57"/>
  <c r="C32" i="57"/>
  <c r="C46" i="57"/>
  <c r="D46" i="57"/>
  <c r="D39" i="57"/>
  <c r="D35" i="57"/>
  <c r="D34" i="57"/>
  <c r="D33" i="57"/>
  <c r="D32" i="57"/>
  <c r="D30" i="57"/>
  <c r="D26" i="57"/>
  <c r="D24" i="57"/>
  <c r="D22" i="57"/>
  <c r="D21" i="57"/>
  <c r="D20" i="57"/>
  <c r="D18" i="57"/>
  <c r="D16" i="57"/>
  <c r="D15" i="57"/>
  <c r="D14" i="57"/>
  <c r="D13" i="57"/>
  <c r="D12" i="57"/>
  <c r="D11" i="57"/>
  <c r="D10" i="57"/>
  <c r="D9" i="57"/>
  <c r="D8" i="57"/>
  <c r="D7" i="57"/>
  <c r="D6" i="57"/>
  <c r="D5" i="57"/>
  <c r="D4" i="57"/>
  <c r="E46" i="56"/>
  <c r="D46" i="56"/>
  <c r="C46" i="56"/>
  <c r="B46" i="56"/>
  <c r="D45" i="56"/>
  <c r="C45" i="56"/>
  <c r="D44" i="56"/>
  <c r="C44" i="56"/>
  <c r="D43" i="56"/>
  <c r="C43" i="56"/>
  <c r="D42" i="56"/>
  <c r="D41" i="56"/>
  <c r="C41" i="56"/>
  <c r="D40" i="56"/>
  <c r="C40" i="56"/>
  <c r="D39" i="56"/>
  <c r="C39" i="56"/>
  <c r="D38" i="56"/>
  <c r="C38" i="56"/>
  <c r="D37" i="56"/>
  <c r="C37" i="56"/>
  <c r="E36" i="56"/>
  <c r="D36" i="56"/>
  <c r="C36" i="56"/>
  <c r="B36" i="56"/>
  <c r="D35" i="56"/>
  <c r="C35" i="56"/>
  <c r="D34" i="56"/>
  <c r="C34" i="56"/>
  <c r="D33" i="56"/>
  <c r="C33" i="56"/>
  <c r="D32" i="56"/>
  <c r="C32" i="56"/>
  <c r="D31" i="56"/>
  <c r="C31" i="56"/>
  <c r="E30" i="56"/>
  <c r="D30" i="56"/>
  <c r="C30" i="56"/>
  <c r="B30" i="56"/>
  <c r="D29" i="56"/>
  <c r="C29" i="56"/>
  <c r="D28" i="56"/>
  <c r="C28" i="56"/>
  <c r="D27" i="56"/>
  <c r="C27" i="56"/>
  <c r="E26" i="56"/>
  <c r="D26" i="56"/>
  <c r="C26" i="56"/>
  <c r="B26" i="56"/>
  <c r="D25" i="56"/>
  <c r="C25" i="56"/>
  <c r="D24" i="56"/>
  <c r="C24" i="56"/>
  <c r="D23" i="56"/>
  <c r="C23" i="56"/>
  <c r="D22" i="56"/>
  <c r="C22" i="56"/>
  <c r="D21" i="56"/>
  <c r="C21" i="56"/>
  <c r="D20" i="56"/>
  <c r="C20" i="56"/>
  <c r="D19" i="56"/>
  <c r="C19" i="56"/>
  <c r="D17" i="56"/>
  <c r="C17" i="56"/>
  <c r="D16" i="56"/>
  <c r="C16" i="56"/>
  <c r="D15" i="56"/>
  <c r="C15" i="56"/>
  <c r="D14" i="56"/>
  <c r="C14" i="56"/>
  <c r="D13" i="56"/>
  <c r="C13" i="56"/>
  <c r="D12" i="56"/>
  <c r="C12" i="56"/>
  <c r="D11" i="56"/>
  <c r="C11" i="56"/>
  <c r="D10" i="56"/>
  <c r="C10" i="56"/>
  <c r="D9" i="56"/>
  <c r="C9" i="56"/>
  <c r="E8" i="56"/>
  <c r="D8" i="56"/>
  <c r="C8" i="56"/>
  <c r="B8" i="56"/>
  <c r="D7" i="56"/>
  <c r="C7" i="56"/>
  <c r="D6" i="56"/>
  <c r="C6" i="56"/>
  <c r="D5" i="56"/>
  <c r="C5" i="56"/>
  <c r="G13" i="55"/>
  <c r="F13" i="55"/>
  <c r="E13" i="55"/>
  <c r="D13" i="55"/>
  <c r="C13" i="55"/>
  <c r="B13" i="55"/>
  <c r="F10" i="55"/>
  <c r="E10" i="55"/>
  <c r="D10" i="55"/>
  <c r="F7" i="55"/>
  <c r="E7" i="55"/>
  <c r="D7" i="55"/>
  <c r="E30" i="54"/>
  <c r="D30" i="54"/>
  <c r="C30" i="54"/>
  <c r="B30" i="54"/>
  <c r="D29" i="54"/>
  <c r="C29" i="54"/>
  <c r="D28" i="54"/>
  <c r="C28" i="54"/>
  <c r="D27" i="54"/>
  <c r="C27" i="54"/>
  <c r="D26" i="54"/>
  <c r="C26" i="54"/>
  <c r="D25" i="54"/>
  <c r="C25" i="54"/>
  <c r="D24" i="54"/>
  <c r="C24" i="54"/>
  <c r="D23" i="54"/>
  <c r="C23" i="54"/>
  <c r="D22" i="54"/>
  <c r="C22" i="54"/>
  <c r="D21" i="54"/>
  <c r="C21" i="54"/>
  <c r="D20" i="54"/>
  <c r="C20" i="54"/>
  <c r="D19" i="54"/>
  <c r="C19" i="54"/>
  <c r="D18" i="54"/>
  <c r="C18" i="54"/>
  <c r="D17" i="54"/>
  <c r="C17" i="54"/>
  <c r="D16" i="54"/>
  <c r="C16" i="54"/>
  <c r="D15" i="54"/>
  <c r="C15" i="54"/>
  <c r="D14" i="54"/>
  <c r="C14" i="54"/>
  <c r="D13" i="54"/>
  <c r="C13" i="54"/>
  <c r="D12" i="54"/>
  <c r="C12" i="54"/>
  <c r="D11" i="54"/>
  <c r="C11" i="54"/>
  <c r="D10" i="54"/>
  <c r="C10" i="54"/>
  <c r="D9" i="54"/>
  <c r="C9" i="54"/>
  <c r="D8" i="54"/>
  <c r="C8" i="54"/>
  <c r="D7" i="54"/>
  <c r="C7" i="54"/>
  <c r="D6" i="54"/>
  <c r="C6" i="54"/>
  <c r="D5" i="54"/>
  <c r="C5" i="54"/>
  <c r="G38" i="53"/>
  <c r="F38" i="53"/>
  <c r="E38" i="53"/>
  <c r="D38" i="53"/>
  <c r="C38" i="53"/>
  <c r="B38" i="53"/>
  <c r="F37" i="53"/>
  <c r="E37" i="53"/>
  <c r="D37" i="53"/>
  <c r="F36" i="53"/>
  <c r="E36" i="53"/>
  <c r="D36" i="53"/>
  <c r="C36" i="53"/>
  <c r="B36" i="53"/>
  <c r="G35" i="53"/>
  <c r="F35" i="53"/>
  <c r="E35" i="53"/>
  <c r="D35" i="53"/>
  <c r="C35" i="53"/>
  <c r="B35" i="53"/>
  <c r="F34" i="53"/>
  <c r="E34" i="53"/>
  <c r="D34" i="53"/>
  <c r="G33" i="53"/>
  <c r="F33" i="53"/>
  <c r="E33" i="53"/>
  <c r="D33" i="53"/>
  <c r="C33" i="53"/>
  <c r="B33" i="53"/>
  <c r="G32" i="53"/>
  <c r="F32" i="53"/>
  <c r="E32" i="53"/>
  <c r="D32" i="53"/>
  <c r="C32" i="53"/>
  <c r="B32" i="53"/>
  <c r="F31" i="53"/>
  <c r="E31" i="53"/>
  <c r="D31" i="53"/>
  <c r="F30" i="53"/>
  <c r="E30" i="53"/>
  <c r="D30" i="53"/>
  <c r="F29" i="53"/>
  <c r="E29" i="53"/>
  <c r="D29" i="53"/>
  <c r="F28" i="53"/>
  <c r="E28" i="53"/>
  <c r="D28" i="53"/>
  <c r="F27" i="53"/>
  <c r="E27" i="53"/>
  <c r="D27" i="53"/>
  <c r="F26" i="53"/>
  <c r="E26" i="53"/>
  <c r="D26" i="53"/>
  <c r="F25" i="53"/>
  <c r="E25" i="53"/>
  <c r="D25" i="53"/>
  <c r="F24" i="53"/>
  <c r="E24" i="53"/>
  <c r="D24" i="53"/>
  <c r="F23" i="53"/>
  <c r="E23" i="53"/>
  <c r="D23" i="53"/>
  <c r="C23" i="53"/>
  <c r="B23" i="53"/>
  <c r="F22" i="53"/>
  <c r="E22" i="53"/>
  <c r="D22" i="53"/>
  <c r="F21" i="53"/>
  <c r="E21" i="53"/>
  <c r="D21" i="53"/>
  <c r="F20" i="53"/>
  <c r="E20" i="53"/>
  <c r="D20" i="53"/>
  <c r="F19" i="53"/>
  <c r="E19" i="53"/>
  <c r="D19" i="53"/>
  <c r="F18" i="53"/>
  <c r="E18" i="53"/>
  <c r="D18" i="53"/>
  <c r="F17" i="53"/>
  <c r="E17" i="53"/>
  <c r="D17" i="53"/>
  <c r="F16" i="53"/>
  <c r="E16" i="53"/>
  <c r="D16" i="53"/>
  <c r="F15" i="53"/>
  <c r="E15" i="53"/>
  <c r="D15" i="53"/>
  <c r="F14" i="53"/>
  <c r="E14" i="53"/>
  <c r="D14" i="53"/>
  <c r="G13" i="53"/>
  <c r="F13" i="53"/>
  <c r="E13" i="53"/>
  <c r="D13" i="53"/>
  <c r="C13" i="53"/>
  <c r="B13" i="53"/>
  <c r="F12" i="53"/>
  <c r="E12" i="53"/>
  <c r="D12" i="53"/>
  <c r="F11" i="53"/>
  <c r="E11" i="53"/>
  <c r="D11" i="53"/>
  <c r="F10" i="53"/>
  <c r="E10" i="53"/>
  <c r="D10" i="53"/>
  <c r="F9" i="53"/>
  <c r="E9" i="53"/>
  <c r="D9" i="53"/>
  <c r="F8" i="53"/>
  <c r="E8" i="53"/>
  <c r="D8" i="53"/>
  <c r="F7" i="53"/>
  <c r="E7" i="53"/>
  <c r="D7" i="53"/>
  <c r="F6" i="53"/>
  <c r="E6" i="53"/>
  <c r="D6" i="53"/>
  <c r="C6" i="53"/>
  <c r="B6" i="53"/>
  <c r="F5" i="53"/>
  <c r="E5" i="53"/>
  <c r="D5" i="53"/>
  <c r="C5" i="53"/>
  <c r="B5" i="53"/>
</calcChain>
</file>

<file path=xl/sharedStrings.xml><?xml version="1.0" encoding="utf-8"?>
<sst xmlns="http://schemas.openxmlformats.org/spreadsheetml/2006/main" count="353" uniqueCount="311">
  <si>
    <t>2024年龙岩高新区（经开区）一般公共预算收入执行情况表</t>
  </si>
  <si>
    <t>表一</t>
  </si>
  <si>
    <t>单位：万元</t>
  </si>
  <si>
    <r>
      <rPr>
        <sz val="11"/>
        <rFont val="宋体"/>
        <family val="3"/>
        <charset val="134"/>
      </rPr>
      <t>项</t>
    </r>
    <r>
      <rPr>
        <sz val="11"/>
        <rFont val="Times New Roman"/>
        <family val="1"/>
      </rPr>
      <t xml:space="preserve">             </t>
    </r>
    <r>
      <rPr>
        <sz val="11"/>
        <rFont val="宋体"/>
        <family val="3"/>
        <charset val="134"/>
      </rPr>
      <t>目</t>
    </r>
  </si>
  <si>
    <t xml:space="preserve">
预算数</t>
  </si>
  <si>
    <t>累计完成数</t>
  </si>
  <si>
    <t>比上年决算数</t>
  </si>
  <si>
    <t>金额</t>
  </si>
  <si>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占预算</t>
    </r>
    <r>
      <rPr>
        <sz val="11"/>
        <color indexed="8"/>
        <rFont val="Times New Roman"/>
        <family val="1"/>
      </rPr>
      <t>%</t>
    </r>
  </si>
  <si>
    <t>增减额</t>
  </si>
  <si>
    <t>增幅%</t>
  </si>
  <si>
    <t>2023年</t>
  </si>
  <si>
    <t>一、地方一般公共预算收入合计</t>
  </si>
  <si>
    <t xml:space="preserve">  税收收入</t>
  </si>
  <si>
    <t xml:space="preserve">    1、国内增值税</t>
  </si>
  <si>
    <t xml:space="preserve">    2、企业所得税(40%)</t>
  </si>
  <si>
    <t xml:space="preserve">    3、个人所得税(40%)</t>
  </si>
  <si>
    <t xml:space="preserve">    4、资源税</t>
  </si>
  <si>
    <t xml:space="preserve">    5、城市维护建设税资</t>
  </si>
  <si>
    <t xml:space="preserve">    6、契税</t>
  </si>
  <si>
    <t xml:space="preserve">    7、其他各项税收</t>
  </si>
  <si>
    <t xml:space="preserve">     （1）房产税</t>
  </si>
  <si>
    <t xml:space="preserve">     （2）印花税</t>
  </si>
  <si>
    <t xml:space="preserve">     （3）城镇土地使用税</t>
  </si>
  <si>
    <t xml:space="preserve">     （4）土地增值税</t>
  </si>
  <si>
    <t xml:space="preserve">     （5）车船税</t>
  </si>
  <si>
    <t xml:space="preserve">     （6）耕地占用税</t>
  </si>
  <si>
    <t xml:space="preserve">     （7）烟叶税</t>
  </si>
  <si>
    <t xml:space="preserve">      (8)环保税</t>
  </si>
  <si>
    <t xml:space="preserve">     （9）其他税收收入</t>
  </si>
  <si>
    <t xml:space="preserve">  非税收入</t>
  </si>
  <si>
    <t xml:space="preserve">    1、专项收入</t>
  </si>
  <si>
    <t xml:space="preserve">    2、行政事业性收费收入</t>
  </si>
  <si>
    <t xml:space="preserve">    3、罚没收入</t>
  </si>
  <si>
    <t xml:space="preserve">    4、国有资本经营收入</t>
  </si>
  <si>
    <t xml:space="preserve">    5、国有资源(资产)有偿使用收入</t>
  </si>
  <si>
    <t xml:space="preserve">    6、捐赠收入</t>
  </si>
  <si>
    <t xml:space="preserve">    7、政府住房基金收入</t>
  </si>
  <si>
    <t xml:space="preserve">    8、其他收入</t>
  </si>
  <si>
    <t>二、上划中央税收</t>
  </si>
  <si>
    <t xml:space="preserve">   增值税</t>
  </si>
  <si>
    <t xml:space="preserve">   消费税(100%)</t>
  </si>
  <si>
    <t xml:space="preserve">   企业所得税(60%)</t>
  </si>
  <si>
    <t xml:space="preserve">   个人所得税(60%)</t>
  </si>
  <si>
    <t xml:space="preserve">   车辆购置税（100%）</t>
  </si>
  <si>
    <t>三、一般公共预算总收入</t>
  </si>
  <si>
    <t>2024年龙岩高新区（经开区）一般公共预算支出执行情况表</t>
  </si>
  <si>
    <t>表二</t>
  </si>
  <si>
    <r>
      <rPr>
        <sz val="11"/>
        <color indexed="8"/>
        <rFont val="宋体"/>
        <family val="3"/>
        <charset val="134"/>
      </rPr>
      <t>项</t>
    </r>
    <r>
      <rPr>
        <sz val="11"/>
        <color indexed="8"/>
        <rFont val="Times New Roman"/>
        <family val="1"/>
      </rPr>
      <t xml:space="preserve">             </t>
    </r>
    <r>
      <rPr>
        <sz val="11"/>
        <color indexed="8"/>
        <rFont val="宋体"/>
        <family val="3"/>
        <charset val="134"/>
      </rPr>
      <t>目</t>
    </r>
  </si>
  <si>
    <t>2024年支出数
（快报数）</t>
  </si>
  <si>
    <t>1、一般公共服务支出</t>
  </si>
  <si>
    <t>2、外交支出</t>
  </si>
  <si>
    <t>3、国防支出</t>
  </si>
  <si>
    <t>4、公共安全支出</t>
  </si>
  <si>
    <t>5、教育支出</t>
  </si>
  <si>
    <t>6、科学技术支出</t>
  </si>
  <si>
    <t>7、文化旅游体育与传媒支出</t>
  </si>
  <si>
    <t>8、社会保障和就业支出</t>
  </si>
  <si>
    <t>9、卫生健康支出</t>
  </si>
  <si>
    <t>10、节能环保支出</t>
  </si>
  <si>
    <t>11、城乡社区支出</t>
  </si>
  <si>
    <t>12、农林水支出</t>
  </si>
  <si>
    <t>13、交通运输支出</t>
  </si>
  <si>
    <t>14、资源勘探信息等支出</t>
  </si>
  <si>
    <t>15、商业服务业等支出</t>
  </si>
  <si>
    <t>16、金融支出</t>
  </si>
  <si>
    <t>17、援助其他地区支出</t>
  </si>
  <si>
    <t>18、自然资源海洋气象等支出</t>
  </si>
  <si>
    <t>19、住房保障支出</t>
  </si>
  <si>
    <t>20、粮油物资储备支出</t>
  </si>
  <si>
    <t>21、灾害防治及应急管理支出</t>
  </si>
  <si>
    <t>22、预备费</t>
  </si>
  <si>
    <t>23、其他支出</t>
  </si>
  <si>
    <t>24、债务付息支出</t>
  </si>
  <si>
    <t>25、债务发行费用支出</t>
  </si>
  <si>
    <t>一般公共预算支出合计</t>
  </si>
  <si>
    <t>2024年龙岩高新区（经开区）政府性基金预算收入执行情况表</t>
  </si>
  <si>
    <t>表三</t>
  </si>
  <si>
    <t>预算数</t>
  </si>
  <si>
    <r>
      <rPr>
        <sz val="11"/>
        <rFont val="Times New Roman"/>
        <family val="1"/>
      </rPr>
      <t xml:space="preserve"> </t>
    </r>
    <r>
      <rPr>
        <sz val="11"/>
        <rFont val="宋体"/>
        <family val="3"/>
        <charset val="134"/>
      </rPr>
      <t>占预算</t>
    </r>
    <r>
      <rPr>
        <sz val="11"/>
        <rFont val="Times New Roman"/>
        <family val="1"/>
      </rPr>
      <t>%</t>
    </r>
  </si>
  <si>
    <t>国有土地收益基金收入</t>
  </si>
  <si>
    <t>农业土地开发资金收入</t>
  </si>
  <si>
    <t>国有土地使用权出让金收入</t>
  </si>
  <si>
    <t>福利彩票公益金收入</t>
  </si>
  <si>
    <t>体育彩票公益金收入</t>
  </si>
  <si>
    <t>城市基础设施配套费收入</t>
  </si>
  <si>
    <t>污水处理费收入</t>
  </si>
  <si>
    <t>其他政府性基金收入</t>
  </si>
  <si>
    <t>合    计</t>
  </si>
  <si>
    <t>2024年龙岩高新区（经开区）政府性基金预算支出执行情况表</t>
  </si>
  <si>
    <t>表四</t>
  </si>
  <si>
    <t>项       目</t>
  </si>
  <si>
    <t>2024年支出
快报数</t>
  </si>
  <si>
    <t>一、社会保障和就业支出</t>
  </si>
  <si>
    <t>大中型水库移民后期扶持基金支出</t>
  </si>
  <si>
    <t>小型水库移民扶助基金支出</t>
  </si>
  <si>
    <t>二、 城乡社区支出</t>
  </si>
  <si>
    <t xml:space="preserve">  国有土地使用权出让支出</t>
  </si>
  <si>
    <t xml:space="preserve">  城市公用事业附加支出</t>
  </si>
  <si>
    <t xml:space="preserve">  国有土地收益基金支出</t>
  </si>
  <si>
    <t xml:space="preserve">  农业土地开发资金支出</t>
  </si>
  <si>
    <t xml:space="preserve">  新增建设用地土地有偿使用费支出</t>
  </si>
  <si>
    <t xml:space="preserve">  城市基础设施配套费支出</t>
  </si>
  <si>
    <t xml:space="preserve">  污水处理费支出</t>
  </si>
  <si>
    <t xml:space="preserve">  土地储备专项债券收入安排的支出</t>
  </si>
  <si>
    <t xml:space="preserve">  棚户区改造专项债券收入安排的支出</t>
  </si>
  <si>
    <t xml:space="preserve">   超长期特别国债安排的支出</t>
  </si>
  <si>
    <t>三、农林水支出</t>
  </si>
  <si>
    <t xml:space="preserve">  大中型水库库区基金支出</t>
  </si>
  <si>
    <t xml:space="preserve">  三峡水库库区基金支出</t>
  </si>
  <si>
    <t xml:space="preserve">  国家重大水利工程建设基金支出</t>
  </si>
  <si>
    <t>四、 交通运输支出</t>
  </si>
  <si>
    <t xml:space="preserve">    政府收费公路专项债券收入安排的支出</t>
  </si>
  <si>
    <t xml:space="preserve">    民航发展基金支出</t>
  </si>
  <si>
    <t>五、其他支出</t>
  </si>
  <si>
    <t xml:space="preserve">  其他政府性基金及对应专项债务收入安排的支出</t>
  </si>
  <si>
    <t xml:space="preserve">  彩票公益金安排的支出</t>
  </si>
  <si>
    <t xml:space="preserve">  其他政府性基金支出</t>
  </si>
  <si>
    <t>六、债务付息支出</t>
  </si>
  <si>
    <t xml:space="preserve">      国有土地使用权出让金债务付息支出</t>
  </si>
  <si>
    <t xml:space="preserve">      土地储备专项债券付息支出</t>
  </si>
  <si>
    <t xml:space="preserve">      政府收费公路专项债券付息支出</t>
  </si>
  <si>
    <t xml:space="preserve">      棚户区改造专项债券付息支出</t>
  </si>
  <si>
    <t xml:space="preserve">     其他地方自行试点项目收益专项债券付息支出</t>
  </si>
  <si>
    <t>七、债务发行费用支出</t>
  </si>
  <si>
    <t xml:space="preserve">      国有土地使用权出让金债务发行费用支出</t>
  </si>
  <si>
    <t xml:space="preserve">      土地储备专项债券发行费用支出</t>
  </si>
  <si>
    <t xml:space="preserve">      政府收费公路专项债券发行费用支出</t>
  </si>
  <si>
    <t xml:space="preserve">      棚户区改造专项债券发行费用支出</t>
  </si>
  <si>
    <t xml:space="preserve">      其他地方自行试点项目收益专项债券发行费用支出</t>
  </si>
  <si>
    <t xml:space="preserve">     其他政府性基金债券发行费用支出</t>
  </si>
  <si>
    <t>八、抗疫特别国债安排的支出</t>
  </si>
  <si>
    <t xml:space="preserve">      基础设施建设</t>
  </si>
  <si>
    <t xml:space="preserve">      抗疫相关支出</t>
  </si>
  <si>
    <t>合     计</t>
  </si>
  <si>
    <t>2025年龙岩高新区（经开区）一般公共预算收入预算表</t>
  </si>
  <si>
    <t>收 入 项 目</t>
  </si>
  <si>
    <t>当年预算数</t>
  </si>
  <si>
    <t>上年快报数</t>
  </si>
  <si>
    <t>预算数为上年
快报数的％</t>
  </si>
  <si>
    <t>一、税收收入</t>
  </si>
  <si>
    <t xml:space="preserve">    国内增值税 </t>
  </si>
  <si>
    <t xml:space="preserve">    企业所得税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</si>
  <si>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</si>
  <si>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</si>
  <si>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</si>
  <si>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</si>
  <si>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</si>
  <si>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</si>
  <si>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</si>
  <si>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</si>
  <si>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</si>
  <si>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</si>
  <si>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烟叶税</t>
  </si>
  <si>
    <t xml:space="preserve">    环境保护税</t>
  </si>
  <si>
    <t xml:space="preserve">    其他税收收入</t>
  </si>
  <si>
    <t>二、非税收入</t>
  </si>
  <si>
    <t xml:space="preserve">    专项收入</t>
  </si>
  <si>
    <t xml:space="preserve">      其中：教育费附加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</si>
  <si>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</si>
  <si>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</si>
  <si>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</si>
  <si>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国有资源（资产）有偿使用收入</t>
  </si>
  <si>
    <t xml:space="preserve">    捐赠收入</t>
  </si>
  <si>
    <t xml:space="preserve">    政府住房基金收入</t>
  </si>
  <si>
    <t xml:space="preserve">    其他收入</t>
  </si>
  <si>
    <t>地方一般公共预算收入小计</t>
  </si>
  <si>
    <t>三、债务收入</t>
  </si>
  <si>
    <t>四、转移性收入</t>
  </si>
  <si>
    <t xml:space="preserve">   上级补助收入</t>
  </si>
  <si>
    <t xml:space="preserve">      返还性收入</t>
  </si>
  <si>
    <t xml:space="preserve">      一般性转移支付收入</t>
  </si>
  <si>
    <t xml:space="preserve">      专项转移支付收入</t>
  </si>
  <si>
    <t xml:space="preserve">   下级上解收入</t>
  </si>
  <si>
    <t xml:space="preserve">   上年结余收入</t>
  </si>
  <si>
    <t xml:space="preserve">   动用预算稳定调节基金</t>
  </si>
  <si>
    <t xml:space="preserve">   调入资金</t>
  </si>
  <si>
    <t xml:space="preserve">    从政府性基金预算调入</t>
  </si>
  <si>
    <t xml:space="preserve">    从国有资本经营预算调入</t>
  </si>
  <si>
    <t xml:space="preserve">    从其他资金调入</t>
  </si>
  <si>
    <t xml:space="preserve">   债务转贷收入</t>
  </si>
  <si>
    <t xml:space="preserve">   接收其他地区援助收入</t>
  </si>
  <si>
    <t>收入合计</t>
  </si>
  <si>
    <t>另：中央级收入</t>
  </si>
  <si>
    <t xml:space="preserve">增值税（50%） </t>
  </si>
  <si>
    <t>消费税(100%)</t>
  </si>
  <si>
    <t>企业所得税(60%)</t>
  </si>
  <si>
    <t>个人所得税(60%)</t>
  </si>
  <si>
    <t>车辆购置税(100%)</t>
  </si>
  <si>
    <t>一般公共预算总收入</t>
  </si>
  <si>
    <t>表五</t>
    <phoneticPr fontId="17" type="noConversion"/>
  </si>
  <si>
    <t>2025年龙岩高新区（经开区）一般公共预算支出预算表</t>
  </si>
  <si>
    <t>支出项目</t>
  </si>
  <si>
    <t>上年预算数</t>
  </si>
  <si>
    <t>当年为上年
预算数的％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</si>
  <si>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</si>
  <si>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</si>
  <si>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</si>
  <si>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</si>
  <si>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</si>
  <si>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</si>
  <si>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</si>
  <si>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</si>
  <si>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</si>
  <si>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</si>
  <si>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</si>
  <si>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</si>
  <si>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</si>
  <si>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</si>
  <si>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</si>
  <si>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</si>
  <si>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</si>
  <si>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</si>
  <si>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</si>
  <si>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</si>
  <si>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</si>
  <si>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</si>
  <si>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</si>
  <si>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二十四、债务付息支出</t>
  </si>
  <si>
    <t>二十五、债务发行费用支出</t>
  </si>
  <si>
    <t>支出合计</t>
  </si>
  <si>
    <t>债务还本支出</t>
  </si>
  <si>
    <t>转移性支出</t>
  </si>
  <si>
    <r>
      <rPr>
        <sz val="11"/>
        <rFont val="宋体"/>
        <family val="3"/>
        <charset val="134"/>
      </rPr>
      <t xml:space="preserve">   </t>
    </r>
    <r>
      <rPr>
        <sz val="12"/>
        <rFont val="宋体"/>
        <family val="3"/>
        <charset val="134"/>
      </rPr>
      <t>补助下级支出</t>
    </r>
  </si>
  <si>
    <r>
      <rPr>
        <sz val="11"/>
        <rFont val="宋体"/>
        <family val="3"/>
        <charset val="134"/>
      </rPr>
      <t xml:space="preserve">      </t>
    </r>
    <r>
      <rPr>
        <sz val="12"/>
        <rFont val="宋体"/>
        <family val="3"/>
        <charset val="134"/>
      </rPr>
      <t>返还性支出</t>
    </r>
  </si>
  <si>
    <r>
      <rPr>
        <sz val="11"/>
        <rFont val="宋体"/>
        <family val="3"/>
        <charset val="134"/>
      </rPr>
      <t xml:space="preserve">      </t>
    </r>
    <r>
      <rPr>
        <sz val="12"/>
        <rFont val="宋体"/>
        <family val="3"/>
        <charset val="134"/>
      </rPr>
      <t>一般性转移支付支出</t>
    </r>
  </si>
  <si>
    <r>
      <rPr>
        <sz val="11"/>
        <rFont val="宋体"/>
        <family val="3"/>
        <charset val="134"/>
      </rPr>
      <t xml:space="preserve">      </t>
    </r>
    <r>
      <rPr>
        <sz val="12"/>
        <rFont val="宋体"/>
        <family val="3"/>
        <charset val="134"/>
      </rPr>
      <t>专项转移支付支出</t>
    </r>
  </si>
  <si>
    <r>
      <rPr>
        <sz val="11"/>
        <rFont val="宋体"/>
        <family val="3"/>
        <charset val="134"/>
      </rPr>
      <t xml:space="preserve">   </t>
    </r>
    <r>
      <rPr>
        <sz val="12"/>
        <rFont val="宋体"/>
        <family val="3"/>
        <charset val="134"/>
      </rPr>
      <t>上解上级支出</t>
    </r>
  </si>
  <si>
    <r>
      <rPr>
        <sz val="11"/>
        <rFont val="宋体"/>
        <family val="3"/>
        <charset val="134"/>
      </rPr>
      <t xml:space="preserve">   </t>
    </r>
    <r>
      <rPr>
        <sz val="12"/>
        <rFont val="宋体"/>
        <family val="3"/>
        <charset val="134"/>
      </rPr>
      <t>援助其他地区支出</t>
    </r>
  </si>
  <si>
    <r>
      <rPr>
        <sz val="11"/>
        <rFont val="宋体"/>
        <family val="3"/>
        <charset val="134"/>
      </rPr>
      <t xml:space="preserve">   </t>
    </r>
    <r>
      <rPr>
        <sz val="12"/>
        <rFont val="宋体"/>
        <family val="3"/>
        <charset val="134"/>
      </rPr>
      <t>债务转贷支出</t>
    </r>
  </si>
  <si>
    <t xml:space="preserve">   安排预算稳定调节基金</t>
  </si>
  <si>
    <t xml:space="preserve">   补充预算周转金</t>
  </si>
  <si>
    <r>
      <rPr>
        <sz val="11"/>
        <rFont val="宋体"/>
        <family val="3"/>
        <charset val="134"/>
      </rPr>
      <t xml:space="preserve">   </t>
    </r>
    <r>
      <rPr>
        <sz val="12"/>
        <rFont val="宋体"/>
        <family val="3"/>
        <charset val="134"/>
      </rPr>
      <t>调出资金</t>
    </r>
  </si>
  <si>
    <r>
      <rPr>
        <sz val="11"/>
        <rFont val="宋体"/>
        <family val="3"/>
        <charset val="134"/>
      </rPr>
      <t xml:space="preserve">   </t>
    </r>
    <r>
      <rPr>
        <sz val="12"/>
        <rFont val="宋体"/>
        <family val="3"/>
        <charset val="134"/>
      </rPr>
      <t>年终结余</t>
    </r>
  </si>
  <si>
    <t>支出总计</t>
  </si>
  <si>
    <t>表六</t>
    <phoneticPr fontId="17" type="noConversion"/>
  </si>
  <si>
    <t>2025年龙岩高新区（经开区）政府性基金收入预算表</t>
  </si>
  <si>
    <t> 单位：万元</t>
  </si>
  <si>
    <t>项      目</t>
  </si>
  <si>
    <t>一、农网还贷资金收入</t>
  </si>
  <si>
    <t>二、海南省高等级公路车辆通行附加费收入</t>
  </si>
  <si>
    <t>三、国家电影事业发展专项资金收入</t>
  </si>
  <si>
    <t>四、国有土地收益基金收入</t>
  </si>
  <si>
    <t>五、农业土地开发资金收入</t>
  </si>
  <si>
    <t>六、国有土地使用权出让收入</t>
  </si>
  <si>
    <t>七、大中型水库库区基金收入</t>
  </si>
  <si>
    <t>八、彩票公益金收入</t>
  </si>
  <si>
    <t>九、城市基础设施配套费收入</t>
  </si>
  <si>
    <t>十、小型水库移民扶助基金收入</t>
  </si>
  <si>
    <t>十一、国家重大水利工程建设基金收入</t>
  </si>
  <si>
    <t>十二、车辆通行费</t>
  </si>
  <si>
    <t>十三、污水处理费收入</t>
  </si>
  <si>
    <t>十四、彩票发行机构和彩票销售机构的业务费用</t>
  </si>
  <si>
    <t>十五、其他政府性基金收入</t>
  </si>
  <si>
    <t>十六、专项债券对应项目专项收入</t>
  </si>
  <si>
    <t>本年收入小计</t>
  </si>
  <si>
    <t>债务收入</t>
  </si>
  <si>
    <t>转移性收入</t>
  </si>
  <si>
    <t xml:space="preserve">           上级补助收入</t>
  </si>
  <si>
    <t xml:space="preserve">               政府性基金转移支付收入</t>
  </si>
  <si>
    <t xml:space="preserve">               抗疫特别国债转移支付收入</t>
  </si>
  <si>
    <t xml:space="preserve">           下级上解收入</t>
  </si>
  <si>
    <t xml:space="preserve">           上年结余收入</t>
  </si>
  <si>
    <t xml:space="preserve">           调入资金</t>
  </si>
  <si>
    <t xml:space="preserve">           债务转贷收入 </t>
  </si>
  <si>
    <t>收 入 合 计</t>
  </si>
  <si>
    <t>表七</t>
    <phoneticPr fontId="17" type="noConversion"/>
  </si>
  <si>
    <t>2025年龙岩高新区（经开区）政府性基金支出预算表</t>
  </si>
  <si>
    <t>一、教育支出</t>
  </si>
  <si>
    <t>二、科学技术支出</t>
  </si>
  <si>
    <t>三、文化旅游体育与传媒支出</t>
  </si>
  <si>
    <t>四、社会保障和就业支出</t>
  </si>
  <si>
    <t>五、卫生健康支出</t>
  </si>
  <si>
    <t>六、节能环保支出</t>
  </si>
  <si>
    <t>七、城乡社区支出</t>
  </si>
  <si>
    <t>八、农林水支出</t>
  </si>
  <si>
    <t>九、交通运输支出</t>
  </si>
  <si>
    <t>十、资源勘探工业信息等支出</t>
  </si>
  <si>
    <t>十一、其他支出</t>
  </si>
  <si>
    <t>十二、债务付息支出</t>
  </si>
  <si>
    <t>十三、债务发行费用支出</t>
  </si>
  <si>
    <t>本年支出小计</t>
  </si>
  <si>
    <t>补助下级支出</t>
  </si>
  <si>
    <t xml:space="preserve">      政府性基金转移支付支出</t>
  </si>
  <si>
    <t xml:space="preserve">      抗疫特别国债转移支付支出</t>
  </si>
  <si>
    <t>上解上级支出</t>
  </si>
  <si>
    <t>调出资金</t>
  </si>
  <si>
    <t xml:space="preserve">债务转贷支出 </t>
  </si>
  <si>
    <t>年终结余</t>
  </si>
  <si>
    <t>表八</t>
    <phoneticPr fontId="17" type="noConversion"/>
  </si>
  <si>
    <t>2025年龙岩高新区（经开区）国有资本经营预算收支表</t>
  </si>
  <si>
    <r>
      <rPr>
        <sz val="11"/>
        <color indexed="8"/>
        <rFont val="宋体"/>
        <family val="3"/>
        <charset val="134"/>
      </rPr>
      <t xml:space="preserve">项    </t>
    </r>
    <r>
      <rPr>
        <sz val="11"/>
        <color indexed="8"/>
        <rFont val="宋体"/>
        <family val="3"/>
        <charset val="134"/>
      </rPr>
      <t xml:space="preserve"> </t>
    </r>
    <r>
      <rPr>
        <sz val="11"/>
        <color indexed="8"/>
        <rFont val="宋体"/>
        <family val="3"/>
        <charset val="134"/>
      </rPr>
      <t xml:space="preserve"> 目</t>
    </r>
  </si>
  <si>
    <t>一、利润收入</t>
  </si>
  <si>
    <t>一、解决历史遗留问题及改革成本支出</t>
  </si>
  <si>
    <t>二、股息红利收入</t>
  </si>
  <si>
    <t>二、国有企业资本金注入</t>
  </si>
  <si>
    <t>三、产权转让收入</t>
  </si>
  <si>
    <t>三、国有企业政策性补贴</t>
  </si>
  <si>
    <t>四、清算收入</t>
  </si>
  <si>
    <t>四、金融国有资本经营预算支出</t>
  </si>
  <si>
    <t>五、其他国有资本经营预算收入</t>
  </si>
  <si>
    <t>五、其他国有资本经营预算支出</t>
  </si>
  <si>
    <t>本年收入合计</t>
  </si>
  <si>
    <t xml:space="preserve">    国有资本经营预算转移支付收入</t>
  </si>
  <si>
    <t xml:space="preserve">    国有资本经营预算转移支付支出</t>
  </si>
  <si>
    <t xml:space="preserve">    上年结转收入</t>
  </si>
  <si>
    <t xml:space="preserve">    国有资本经营预算上解支出</t>
  </si>
  <si>
    <t xml:space="preserve">    调出资金</t>
  </si>
  <si>
    <t xml:space="preserve">    结转下年支出</t>
  </si>
  <si>
    <t>收入总计</t>
  </si>
  <si>
    <t>表九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</si>
</sst>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43" formatCode="_ * #,##0.00_ ;_ * \-#,##0.00_ ;_ * &quot;-&quot;??_ ;_ @_ "/>
    <numFmt numFmtId="178" formatCode="#,##0.0_ "/>
    <numFmt numFmtId="179" formatCode="0.0_ "/>
    <numFmt numFmtId="180" formatCode="#,##0_ "/>
  </numFmts>
  <fonts count="22">
    <font>
      <sz val="11"/>
      <color theme="1"/>
      <name val="宋体"/>
      <charset val="134"/>
      <scheme val="minor"/>
    </font>
    <font>
      <sz val="11"/>
      <name val="宋体"/>
      <family val="3"/>
      <charset val="134"/>
    </font>
    <font>
      <sz val="18"/>
      <name val="方正小标宋简体"/>
      <charset val="134"/>
    </font>
    <font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sz val="18"/>
      <color theme="1"/>
      <name val="方正小标宋简体"/>
      <charset val="134"/>
    </font>
    <font>
      <b/>
      <sz val="11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color indexed="8"/>
      <name val="宋体"/>
      <family val="3"/>
      <charset val="134"/>
    </font>
    <font>
      <sz val="10"/>
      <name val="Arial"/>
      <family val="2"/>
    </font>
    <font>
      <sz val="10"/>
      <color indexed="0"/>
      <name val="Arial"/>
      <family val="2"/>
    </font>
    <font>
      <sz val="9"/>
      <name val="宋体"/>
      <family val="3"/>
      <charset val="134"/>
    </font>
    <font>
      <sz val="11"/>
      <name val="Times New Roman"/>
      <family val="1"/>
    </font>
    <font>
      <sz val="11"/>
      <color indexed="8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方正小标宋简体"/>
      <charset val="134"/>
    </font>
    <font>
      <sz val="18"/>
      <color indexed="8"/>
      <name val="方正小标宋简体"/>
      <charset val="134"/>
    </font>
    <font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10" fillId="0" borderId="0"/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0" borderId="0"/>
    <xf numFmtId="0" fontId="3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/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1" fillId="0" borderId="0">
      <alignment vertical="center"/>
    </xf>
    <xf numFmtId="0" fontId="10" fillId="0" borderId="0">
      <alignment vertical="center"/>
    </xf>
    <xf numFmtId="0" fontId="3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0" borderId="0"/>
    <xf numFmtId="0" fontId="10" fillId="0" borderId="0">
      <alignment vertical="center"/>
    </xf>
    <xf numFmtId="0" fontId="1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9" fillId="0" borderId="0">
      <alignment vertical="center"/>
    </xf>
  </cellStyleXfs>
  <cellXfs count="1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vertical="center"/>
    </xf>
    <xf numFmtId="180" fontId="1" fillId="0" borderId="1" xfId="0" applyNumberFormat="1" applyFont="1" applyFill="1" applyBorder="1" applyAlignment="1">
      <alignment vertical="center"/>
    </xf>
    <xf numFmtId="179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 indent="1"/>
    </xf>
    <xf numFmtId="180" fontId="4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justify" vertical="center"/>
    </xf>
    <xf numFmtId="0" fontId="1" fillId="0" borderId="1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180" fontId="1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180" fontId="3" fillId="0" borderId="1" xfId="0" applyNumberFormat="1" applyFont="1" applyFill="1" applyBorder="1" applyAlignment="1">
      <alignment horizontal="center" vertical="center" wrapText="1"/>
    </xf>
    <xf numFmtId="180" fontId="3" fillId="0" borderId="1" xfId="0" applyNumberFormat="1" applyFont="1" applyFill="1" applyBorder="1" applyAlignment="1">
      <alignment vertical="center"/>
    </xf>
    <xf numFmtId="178" fontId="3" fillId="0" borderId="1" xfId="0" applyNumberFormat="1" applyFont="1" applyFill="1" applyBorder="1" applyAlignment="1">
      <alignment vertical="center"/>
    </xf>
    <xf numFmtId="180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80" fontId="6" fillId="0" borderId="1" xfId="0" applyNumberFormat="1" applyFont="1" applyFill="1" applyBorder="1" applyAlignment="1">
      <alignment horizontal="center" vertical="center"/>
    </xf>
    <xf numFmtId="180" fontId="6" fillId="0" borderId="1" xfId="0" applyNumberFormat="1" applyFont="1" applyFill="1" applyBorder="1" applyAlignment="1">
      <alignment vertical="center"/>
    </xf>
    <xf numFmtId="180" fontId="3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178" fontId="3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7" fillId="0" borderId="0" xfId="0" applyFont="1" applyFill="1" applyAlignment="1">
      <alignment horizontal="center" vertical="center"/>
    </xf>
    <xf numFmtId="179" fontId="6" fillId="0" borderId="1" xfId="0" applyNumberFormat="1" applyFont="1" applyFill="1" applyBorder="1" applyAlignment="1">
      <alignment vertical="center"/>
    </xf>
    <xf numFmtId="178" fontId="6" fillId="0" borderId="1" xfId="0" applyNumberFormat="1" applyFont="1" applyFill="1" applyBorder="1" applyAlignment="1">
      <alignment vertical="center"/>
    </xf>
    <xf numFmtId="180" fontId="3" fillId="0" borderId="0" xfId="0" applyNumberFormat="1" applyFont="1" applyFill="1" applyBorder="1" applyAlignment="1">
      <alignment horizontal="center" vertical="center"/>
    </xf>
    <xf numFmtId="180" fontId="3" fillId="0" borderId="1" xfId="2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180" fontId="0" fillId="0" borderId="1" xfId="2" applyNumberFormat="1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2" applyFont="1" applyFill="1" applyAlignment="1">
      <alignment horizontal="center" vertical="center"/>
    </xf>
    <xf numFmtId="0" fontId="18" fillId="0" borderId="0" xfId="2" applyFont="1" applyFill="1">
      <alignment vertical="center"/>
    </xf>
    <xf numFmtId="0" fontId="7" fillId="0" borderId="0" xfId="2" applyFont="1" applyFill="1" applyAlignment="1">
      <alignment vertical="center"/>
    </xf>
    <xf numFmtId="0" fontId="7" fillId="0" borderId="0" xfId="2" applyFont="1" applyFill="1" applyAlignment="1">
      <alignment horizontal="center" vertical="center"/>
    </xf>
    <xf numFmtId="0" fontId="7" fillId="0" borderId="0" xfId="2" applyFont="1" applyFill="1">
      <alignment vertical="center"/>
    </xf>
    <xf numFmtId="0" fontId="7" fillId="0" borderId="1" xfId="2" applyFont="1" applyFill="1" applyBorder="1" applyAlignment="1">
      <alignment horizontal="center" vertical="center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vertical="center"/>
    </xf>
    <xf numFmtId="180" fontId="7" fillId="0" borderId="1" xfId="2" applyNumberFormat="1" applyFont="1" applyFill="1" applyBorder="1" applyAlignment="1">
      <alignment vertical="center"/>
    </xf>
    <xf numFmtId="178" fontId="7" fillId="0" borderId="1" xfId="2" applyNumberFormat="1" applyFont="1" applyFill="1" applyBorder="1" applyAlignment="1">
      <alignment vertical="center"/>
    </xf>
    <xf numFmtId="0" fontId="8" fillId="0" borderId="1" xfId="2" applyFont="1" applyFill="1" applyBorder="1" applyAlignment="1">
      <alignment horizontal="center" vertical="center"/>
    </xf>
    <xf numFmtId="180" fontId="8" fillId="0" borderId="1" xfId="2" applyNumberFormat="1" applyFont="1" applyFill="1" applyBorder="1" applyAlignment="1">
      <alignment vertical="center"/>
    </xf>
    <xf numFmtId="178" fontId="8" fillId="0" borderId="1" xfId="2" applyNumberFormat="1" applyFont="1" applyFill="1" applyBorder="1" applyAlignment="1">
      <alignment vertical="center"/>
    </xf>
    <xf numFmtId="0" fontId="8" fillId="0" borderId="0" xfId="2" applyFont="1" applyFill="1">
      <alignment vertical="center"/>
    </xf>
    <xf numFmtId="1" fontId="7" fillId="0" borderId="1" xfId="36" applyNumberFormat="1" applyFont="1" applyFill="1" applyBorder="1" applyAlignment="1" applyProtection="1">
      <alignment horizontal="left" vertical="center" indent="2"/>
      <protection locked="0"/>
    </xf>
    <xf numFmtId="0" fontId="7" fillId="0" borderId="1" xfId="2" applyFont="1" applyFill="1" applyBorder="1" applyAlignment="1">
      <alignment horizontal="left" vertical="center" indent="1"/>
    </xf>
    <xf numFmtId="180" fontId="7" fillId="0" borderId="0" xfId="33" applyNumberFormat="1" applyFont="1" applyFill="1">
      <alignment vertical="center"/>
    </xf>
    <xf numFmtId="180" fontId="7" fillId="0" borderId="0" xfId="2" applyNumberFormat="1" applyFont="1" applyFill="1">
      <alignment vertical="center"/>
    </xf>
    <xf numFmtId="178" fontId="7" fillId="0" borderId="0" xfId="2" applyNumberFormat="1" applyFont="1" applyFill="1">
      <alignment vertical="center"/>
    </xf>
    <xf numFmtId="0" fontId="7" fillId="0" borderId="0" xfId="36" applyFont="1" applyFill="1" applyAlignment="1">
      <alignment vertical="center"/>
    </xf>
    <xf numFmtId="0" fontId="19" fillId="0" borderId="0" xfId="2" applyFont="1" applyFill="1" applyAlignment="1">
      <alignment horizontal="center" vertical="center"/>
    </xf>
    <xf numFmtId="0" fontId="19" fillId="0" borderId="0" xfId="2" applyFont="1" applyFill="1">
      <alignment vertical="center"/>
    </xf>
    <xf numFmtId="0" fontId="3" fillId="0" borderId="0" xfId="2" applyFont="1" applyFill="1" applyAlignment="1">
      <alignment vertical="center"/>
    </xf>
    <xf numFmtId="178" fontId="3" fillId="0" borderId="0" xfId="2" applyNumberFormat="1" applyFont="1" applyFill="1">
      <alignment vertical="center"/>
    </xf>
    <xf numFmtId="0" fontId="3" fillId="0" borderId="0" xfId="2" applyFont="1" applyFill="1">
      <alignment vertical="center"/>
    </xf>
    <xf numFmtId="0" fontId="1" fillId="0" borderId="1" xfId="2" applyFont="1" applyFill="1" applyBorder="1" applyAlignment="1">
      <alignment horizontal="center" vertical="center"/>
    </xf>
    <xf numFmtId="180" fontId="1" fillId="0" borderId="1" xfId="2" applyNumberFormat="1" applyFont="1" applyFill="1" applyBorder="1" applyAlignment="1">
      <alignment horizontal="center" vertical="center"/>
    </xf>
    <xf numFmtId="178" fontId="1" fillId="0" borderId="1" xfId="2" applyNumberFormat="1" applyFont="1" applyFill="1" applyBorder="1" applyAlignment="1">
      <alignment horizontal="center" vertical="center" wrapText="1"/>
    </xf>
    <xf numFmtId="0" fontId="3" fillId="0" borderId="0" xfId="2" applyFont="1" applyFill="1" applyAlignment="1">
      <alignment horizontal="center" vertical="center"/>
    </xf>
    <xf numFmtId="0" fontId="1" fillId="0" borderId="1" xfId="2" applyFont="1" applyFill="1" applyBorder="1" applyAlignment="1">
      <alignment vertical="center"/>
    </xf>
    <xf numFmtId="180" fontId="1" fillId="0" borderId="1" xfId="2" applyNumberFormat="1" applyFont="1" applyFill="1" applyBorder="1" applyAlignment="1">
      <alignment vertical="center"/>
    </xf>
    <xf numFmtId="178" fontId="1" fillId="0" borderId="1" xfId="2" applyNumberFormat="1" applyFont="1" applyFill="1" applyBorder="1" applyAlignment="1">
      <alignment vertical="center"/>
    </xf>
    <xf numFmtId="0" fontId="4" fillId="0" borderId="1" xfId="2" applyFont="1" applyFill="1" applyBorder="1" applyAlignment="1">
      <alignment horizontal="center" vertical="center"/>
    </xf>
    <xf numFmtId="180" fontId="4" fillId="0" borderId="1" xfId="2" applyNumberFormat="1" applyFont="1" applyFill="1" applyBorder="1" applyAlignment="1">
      <alignment vertical="center"/>
    </xf>
    <xf numFmtId="0" fontId="6" fillId="0" borderId="0" xfId="2" applyFont="1" applyFill="1" applyAlignment="1">
      <alignment vertical="center"/>
    </xf>
    <xf numFmtId="0" fontId="20" fillId="0" borderId="1" xfId="36" applyFont="1" applyFill="1" applyBorder="1" applyAlignment="1" applyProtection="1">
      <alignment horizontal="left" vertical="center" wrapText="1"/>
      <protection locked="0"/>
    </xf>
    <xf numFmtId="180" fontId="1" fillId="0" borderId="0" xfId="2" applyNumberFormat="1" applyFont="1" applyFill="1">
      <alignment vertical="center"/>
    </xf>
    <xf numFmtId="180" fontId="3" fillId="0" borderId="0" xfId="2" applyNumberFormat="1" applyFont="1" applyFill="1">
      <alignment vertical="center"/>
    </xf>
    <xf numFmtId="0" fontId="3" fillId="0" borderId="0" xfId="36" applyFont="1" applyFill="1" applyAlignment="1">
      <alignment vertical="center"/>
    </xf>
    <xf numFmtId="0" fontId="19" fillId="0" borderId="0" xfId="36" applyFont="1" applyFill="1" applyAlignment="1">
      <alignment horizontal="center" vertical="center"/>
    </xf>
    <xf numFmtId="0" fontId="3" fillId="0" borderId="1" xfId="36" applyFont="1" applyFill="1" applyBorder="1" applyAlignment="1">
      <alignment horizontal="center" vertical="center"/>
    </xf>
    <xf numFmtId="0" fontId="3" fillId="0" borderId="1" xfId="36" applyFont="1" applyFill="1" applyBorder="1" applyAlignment="1">
      <alignment horizontal="center" vertical="center" wrapText="1"/>
    </xf>
    <xf numFmtId="3" fontId="1" fillId="0" borderId="1" xfId="36" applyNumberFormat="1" applyFont="1" applyFill="1" applyBorder="1" applyAlignment="1" applyProtection="1">
      <alignment vertical="center"/>
    </xf>
    <xf numFmtId="180" fontId="3" fillId="0" borderId="1" xfId="36" applyNumberFormat="1" applyFont="1" applyFill="1" applyBorder="1" applyAlignment="1">
      <alignment vertical="center"/>
    </xf>
    <xf numFmtId="178" fontId="3" fillId="0" borderId="1" xfId="2" applyNumberFormat="1" applyFont="1" applyFill="1" applyBorder="1" applyAlignment="1">
      <alignment vertical="center"/>
    </xf>
    <xf numFmtId="3" fontId="7" fillId="0" borderId="1" xfId="36" applyNumberFormat="1" applyFont="1" applyFill="1" applyBorder="1" applyAlignment="1" applyProtection="1">
      <alignment vertical="center"/>
    </xf>
    <xf numFmtId="0" fontId="6" fillId="0" borderId="1" xfId="2" applyFont="1" applyFill="1" applyBorder="1" applyAlignment="1">
      <alignment horizontal="center" vertical="center"/>
    </xf>
    <xf numFmtId="180" fontId="6" fillId="0" borderId="1" xfId="36" applyNumberFormat="1" applyFont="1" applyFill="1" applyBorder="1" applyAlignment="1">
      <alignment horizontal="right" vertical="center"/>
    </xf>
    <xf numFmtId="178" fontId="6" fillId="0" borderId="1" xfId="2" applyNumberFormat="1" applyFont="1" applyFill="1" applyBorder="1" applyAlignment="1">
      <alignment vertical="center"/>
    </xf>
    <xf numFmtId="0" fontId="3" fillId="0" borderId="1" xfId="2" applyFont="1" applyFill="1" applyBorder="1" applyAlignment="1">
      <alignment vertical="center"/>
    </xf>
    <xf numFmtId="180" fontId="3" fillId="0" borderId="1" xfId="36" applyNumberFormat="1" applyFont="1" applyFill="1" applyBorder="1" applyAlignment="1">
      <alignment horizontal="right" vertical="center"/>
    </xf>
    <xf numFmtId="180" fontId="6" fillId="0" borderId="1" xfId="36" applyNumberFormat="1" applyFont="1" applyFill="1" applyBorder="1" applyAlignment="1">
      <alignment vertical="center"/>
    </xf>
    <xf numFmtId="0" fontId="21" fillId="0" borderId="1" xfId="36" applyFont="1" applyFill="1" applyBorder="1" applyAlignment="1">
      <alignment vertical="center"/>
    </xf>
    <xf numFmtId="0" fontId="3" fillId="0" borderId="1" xfId="36" applyFont="1" applyFill="1" applyBorder="1" applyAlignment="1">
      <alignment vertical="center"/>
    </xf>
    <xf numFmtId="0" fontId="1" fillId="0" borderId="1" xfId="36" applyFont="1" applyFill="1" applyBorder="1" applyAlignment="1">
      <alignment vertical="center"/>
    </xf>
    <xf numFmtId="0" fontId="6" fillId="0" borderId="1" xfId="36" applyFont="1" applyFill="1" applyBorder="1" applyAlignment="1">
      <alignment horizontal="center" vertical="center"/>
    </xf>
    <xf numFmtId="0" fontId="3" fillId="0" borderId="1" xfId="36" applyFont="1" applyFill="1" applyBorder="1" applyAlignment="1">
      <alignment horizontal="left" vertical="center" indent="1"/>
    </xf>
    <xf numFmtId="0" fontId="7" fillId="0" borderId="1" xfId="36" applyFont="1" applyFill="1" applyBorder="1" applyAlignment="1">
      <alignment vertical="center"/>
    </xf>
    <xf numFmtId="0" fontId="3" fillId="0" borderId="4" xfId="36" applyFont="1" applyFill="1" applyBorder="1" applyAlignment="1">
      <alignment horizontal="center" vertical="center"/>
    </xf>
    <xf numFmtId="0" fontId="3" fillId="0" borderId="0" xfId="36" applyFont="1" applyFill="1" applyBorder="1" applyAlignment="1">
      <alignment vertical="center"/>
    </xf>
    <xf numFmtId="0" fontId="3" fillId="0" borderId="0" xfId="36" applyFont="1" applyFill="1" applyAlignment="1">
      <alignment horizontal="center" vertical="center"/>
    </xf>
    <xf numFmtId="0" fontId="3" fillId="0" borderId="5" xfId="36" applyFont="1" applyFill="1" applyBorder="1" applyAlignment="1">
      <alignment vertical="center"/>
    </xf>
    <xf numFmtId="180" fontId="3" fillId="0" borderId="0" xfId="36" applyNumberFormat="1" applyFont="1" applyFill="1" applyAlignment="1">
      <alignment vertical="center"/>
    </xf>
  </cellXfs>
  <cellStyles count="42">
    <cellStyle name="百分比 2 2 113" xfId="13"/>
    <cellStyle name="百分比 2 3 112" xfId="3"/>
    <cellStyle name="常规" xfId="0" builtinId="0"/>
    <cellStyle name="常规 10" xfId="12"/>
    <cellStyle name="常规 10 110" xfId="11"/>
    <cellStyle name="常规 10 5" xfId="5"/>
    <cellStyle name="常规 11 102" xfId="14"/>
    <cellStyle name="常规 12 2" xfId="37"/>
    <cellStyle name="常规 13" xfId="38"/>
    <cellStyle name="常规 13 2 2 2 2" xfId="39"/>
    <cellStyle name="常规 13 3" xfId="40"/>
    <cellStyle name="常规 13 3 2" xfId="15"/>
    <cellStyle name="常规 13 3 3" xfId="16"/>
    <cellStyle name="常规 13 30" xfId="1"/>
    <cellStyle name="常规 13 4" xfId="17"/>
    <cellStyle name="常规 13 5" xfId="4"/>
    <cellStyle name="常规 13 6" xfId="18"/>
    <cellStyle name="常规 13 8" xfId="6"/>
    <cellStyle name="常规 13 9" xfId="8"/>
    <cellStyle name="常规 14" xfId="19"/>
    <cellStyle name="常规 14 6" xfId="7"/>
    <cellStyle name="常规 2" xfId="20"/>
    <cellStyle name="常规 2 2" xfId="21"/>
    <cellStyle name="常规 2 2 2 2_2015财政决算公开" xfId="22"/>
    <cellStyle name="常规 3" xfId="36"/>
    <cellStyle name="常规 3 2" xfId="23"/>
    <cellStyle name="常规 4" xfId="24"/>
    <cellStyle name="常规 49" xfId="25"/>
    <cellStyle name="常规 5" xfId="27"/>
    <cellStyle name="常规 50" xfId="28"/>
    <cellStyle name="常规 53" xfId="29"/>
    <cellStyle name="常规 54" xfId="26"/>
    <cellStyle name="常规 58" xfId="41"/>
    <cellStyle name="常规 71" xfId="30"/>
    <cellStyle name="常规 72" xfId="31"/>
    <cellStyle name="常规 76" xfId="32"/>
    <cellStyle name="常规 9" xfId="2"/>
    <cellStyle name="千位分隔 4" xfId="33"/>
    <cellStyle name="千位分隔[0] 2" xfId="9"/>
    <cellStyle name="千位分隔[0] 2 10" xfId="34"/>
    <cellStyle name="千位分隔[0] 3" xfId="10"/>
    <cellStyle name="千位分隔[0] 6" xfId="35"/>
  </cellStyles>
  <dxfs count="0"/>
  <tableStyles count="0" defaultTableStyle="TableStyleMedium2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2" name="Text Box 1"/>
        <xdr:cNvSpPr txBox="1"/>
      </xdr:nvSpPr>
      <xdr:spPr>
        <a:xfrm>
          <a:off x="8143875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152400</xdr:rowOff>
    </xdr:from>
    <xdr:to>
      <xdr:col>7</xdr:col>
      <xdr:colOff>76200</xdr:colOff>
      <xdr:row>4</xdr:row>
      <xdr:rowOff>190500</xdr:rowOff>
    </xdr:to>
    <xdr:sp macro="" textlink="">
      <xdr:nvSpPr>
        <xdr:cNvPr id="3" name="Text Box 2"/>
        <xdr:cNvSpPr txBox="1"/>
      </xdr:nvSpPr>
      <xdr:spPr>
        <a:xfrm>
          <a:off x="8143875" y="12026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4" name="Text Box 3"/>
        <xdr:cNvSpPr txBox="1"/>
      </xdr:nvSpPr>
      <xdr:spPr>
        <a:xfrm>
          <a:off x="8143875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5" name="Text Box 5"/>
        <xdr:cNvSpPr txBox="1"/>
      </xdr:nvSpPr>
      <xdr:spPr>
        <a:xfrm>
          <a:off x="8143875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152400</xdr:rowOff>
    </xdr:from>
    <xdr:to>
      <xdr:col>7</xdr:col>
      <xdr:colOff>76200</xdr:colOff>
      <xdr:row>4</xdr:row>
      <xdr:rowOff>190500</xdr:rowOff>
    </xdr:to>
    <xdr:sp macro="" textlink="">
      <xdr:nvSpPr>
        <xdr:cNvPr id="6" name="Text Box 6"/>
        <xdr:cNvSpPr txBox="1"/>
      </xdr:nvSpPr>
      <xdr:spPr>
        <a:xfrm>
          <a:off x="8143875" y="12026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7" name="Text Box 7"/>
        <xdr:cNvSpPr txBox="1"/>
      </xdr:nvSpPr>
      <xdr:spPr>
        <a:xfrm>
          <a:off x="8143875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8" name="Text Box 9"/>
        <xdr:cNvSpPr txBox="1"/>
      </xdr:nvSpPr>
      <xdr:spPr>
        <a:xfrm>
          <a:off x="8143875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152400</xdr:rowOff>
    </xdr:from>
    <xdr:to>
      <xdr:col>7</xdr:col>
      <xdr:colOff>76200</xdr:colOff>
      <xdr:row>4</xdr:row>
      <xdr:rowOff>190500</xdr:rowOff>
    </xdr:to>
    <xdr:sp macro="" textlink="">
      <xdr:nvSpPr>
        <xdr:cNvPr id="9" name="Text Box 10"/>
        <xdr:cNvSpPr txBox="1"/>
      </xdr:nvSpPr>
      <xdr:spPr>
        <a:xfrm>
          <a:off x="8143875" y="12026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10" name="Text Box 11"/>
        <xdr:cNvSpPr txBox="1"/>
      </xdr:nvSpPr>
      <xdr:spPr>
        <a:xfrm>
          <a:off x="8143875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11" name="Text Box 13"/>
        <xdr:cNvSpPr txBox="1"/>
      </xdr:nvSpPr>
      <xdr:spPr>
        <a:xfrm>
          <a:off x="8143875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152400</xdr:rowOff>
    </xdr:from>
    <xdr:to>
      <xdr:col>7</xdr:col>
      <xdr:colOff>76200</xdr:colOff>
      <xdr:row>4</xdr:row>
      <xdr:rowOff>190500</xdr:rowOff>
    </xdr:to>
    <xdr:sp macro="" textlink="">
      <xdr:nvSpPr>
        <xdr:cNvPr id="12" name="Text Box 14"/>
        <xdr:cNvSpPr txBox="1"/>
      </xdr:nvSpPr>
      <xdr:spPr>
        <a:xfrm>
          <a:off x="8143875" y="12026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13" name="Text Box 15"/>
        <xdr:cNvSpPr txBox="1"/>
      </xdr:nvSpPr>
      <xdr:spPr>
        <a:xfrm>
          <a:off x="8143875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14" name="Text Box 17"/>
        <xdr:cNvSpPr txBox="1"/>
      </xdr:nvSpPr>
      <xdr:spPr>
        <a:xfrm>
          <a:off x="8143875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152400</xdr:rowOff>
    </xdr:from>
    <xdr:to>
      <xdr:col>7</xdr:col>
      <xdr:colOff>76200</xdr:colOff>
      <xdr:row>4</xdr:row>
      <xdr:rowOff>190500</xdr:rowOff>
    </xdr:to>
    <xdr:sp macro="" textlink="">
      <xdr:nvSpPr>
        <xdr:cNvPr id="15" name="Text Box 18"/>
        <xdr:cNvSpPr txBox="1"/>
      </xdr:nvSpPr>
      <xdr:spPr>
        <a:xfrm>
          <a:off x="8143875" y="12026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16" name="Text Box 19"/>
        <xdr:cNvSpPr txBox="1"/>
      </xdr:nvSpPr>
      <xdr:spPr>
        <a:xfrm>
          <a:off x="8143875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17" name="Text Box 21"/>
        <xdr:cNvSpPr txBox="1"/>
      </xdr:nvSpPr>
      <xdr:spPr>
        <a:xfrm>
          <a:off x="8143875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152400</xdr:rowOff>
    </xdr:from>
    <xdr:to>
      <xdr:col>7</xdr:col>
      <xdr:colOff>76200</xdr:colOff>
      <xdr:row>4</xdr:row>
      <xdr:rowOff>190500</xdr:rowOff>
    </xdr:to>
    <xdr:sp macro="" textlink="">
      <xdr:nvSpPr>
        <xdr:cNvPr id="18" name="Text Box 22"/>
        <xdr:cNvSpPr txBox="1"/>
      </xdr:nvSpPr>
      <xdr:spPr>
        <a:xfrm>
          <a:off x="8143875" y="12026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19" name="Text Box 23"/>
        <xdr:cNvSpPr txBox="1"/>
      </xdr:nvSpPr>
      <xdr:spPr>
        <a:xfrm>
          <a:off x="8143875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3</xdr:row>
      <xdr:rowOff>152400</xdr:rowOff>
    </xdr:from>
    <xdr:to>
      <xdr:col>7</xdr:col>
      <xdr:colOff>76200</xdr:colOff>
      <xdr:row>4</xdr:row>
      <xdr:rowOff>104775</xdr:rowOff>
    </xdr:to>
    <xdr:sp macro="" textlink="">
      <xdr:nvSpPr>
        <xdr:cNvPr id="20" name="文本框 19"/>
        <xdr:cNvSpPr txBox="1"/>
      </xdr:nvSpPr>
      <xdr:spPr>
        <a:xfrm>
          <a:off x="8143875" y="93599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219075</xdr:rowOff>
    </xdr:to>
    <xdr:sp macro="" textlink="">
      <xdr:nvSpPr>
        <xdr:cNvPr id="21" name="Text Box 4"/>
        <xdr:cNvSpPr txBox="1"/>
      </xdr:nvSpPr>
      <xdr:spPr>
        <a:xfrm>
          <a:off x="8143875" y="105029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3</xdr:row>
      <xdr:rowOff>152400</xdr:rowOff>
    </xdr:from>
    <xdr:to>
      <xdr:col>7</xdr:col>
      <xdr:colOff>76200</xdr:colOff>
      <xdr:row>4</xdr:row>
      <xdr:rowOff>104775</xdr:rowOff>
    </xdr:to>
    <xdr:sp macro="" textlink="">
      <xdr:nvSpPr>
        <xdr:cNvPr id="22" name="文本框 21"/>
        <xdr:cNvSpPr txBox="1"/>
      </xdr:nvSpPr>
      <xdr:spPr>
        <a:xfrm>
          <a:off x="8143875" y="93599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219075</xdr:rowOff>
    </xdr:to>
    <xdr:sp macro="" textlink="">
      <xdr:nvSpPr>
        <xdr:cNvPr id="23" name="Text Box 8"/>
        <xdr:cNvSpPr txBox="1"/>
      </xdr:nvSpPr>
      <xdr:spPr>
        <a:xfrm>
          <a:off x="8143875" y="105029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3</xdr:row>
      <xdr:rowOff>152400</xdr:rowOff>
    </xdr:from>
    <xdr:to>
      <xdr:col>7</xdr:col>
      <xdr:colOff>76200</xdr:colOff>
      <xdr:row>4</xdr:row>
      <xdr:rowOff>104775</xdr:rowOff>
    </xdr:to>
    <xdr:sp macro="" textlink="">
      <xdr:nvSpPr>
        <xdr:cNvPr id="24" name="文本框 23"/>
        <xdr:cNvSpPr txBox="1"/>
      </xdr:nvSpPr>
      <xdr:spPr>
        <a:xfrm>
          <a:off x="8143875" y="93599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219075</xdr:rowOff>
    </xdr:to>
    <xdr:sp macro="" textlink="">
      <xdr:nvSpPr>
        <xdr:cNvPr id="25" name="Text Box 12"/>
        <xdr:cNvSpPr txBox="1"/>
      </xdr:nvSpPr>
      <xdr:spPr>
        <a:xfrm>
          <a:off x="8143875" y="105029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26" name="Text Box 1"/>
        <xdr:cNvSpPr txBox="1"/>
      </xdr:nvSpPr>
      <xdr:spPr>
        <a:xfrm>
          <a:off x="8143875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152400</xdr:rowOff>
    </xdr:from>
    <xdr:to>
      <xdr:col>7</xdr:col>
      <xdr:colOff>76200</xdr:colOff>
      <xdr:row>4</xdr:row>
      <xdr:rowOff>190500</xdr:rowOff>
    </xdr:to>
    <xdr:sp macro="" textlink="">
      <xdr:nvSpPr>
        <xdr:cNvPr id="27" name="Text Box 2"/>
        <xdr:cNvSpPr txBox="1"/>
      </xdr:nvSpPr>
      <xdr:spPr>
        <a:xfrm>
          <a:off x="8143875" y="12026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28" name="Text Box 3"/>
        <xdr:cNvSpPr txBox="1"/>
      </xdr:nvSpPr>
      <xdr:spPr>
        <a:xfrm>
          <a:off x="8143875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29" name="Text Box 5"/>
        <xdr:cNvSpPr txBox="1"/>
      </xdr:nvSpPr>
      <xdr:spPr>
        <a:xfrm>
          <a:off x="8143875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152400</xdr:rowOff>
    </xdr:from>
    <xdr:to>
      <xdr:col>7</xdr:col>
      <xdr:colOff>76200</xdr:colOff>
      <xdr:row>4</xdr:row>
      <xdr:rowOff>190500</xdr:rowOff>
    </xdr:to>
    <xdr:sp macro="" textlink="">
      <xdr:nvSpPr>
        <xdr:cNvPr id="30" name="Text Box 6"/>
        <xdr:cNvSpPr txBox="1"/>
      </xdr:nvSpPr>
      <xdr:spPr>
        <a:xfrm>
          <a:off x="8143875" y="12026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31" name="Text Box 7"/>
        <xdr:cNvSpPr txBox="1"/>
      </xdr:nvSpPr>
      <xdr:spPr>
        <a:xfrm>
          <a:off x="8143875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32" name="Text Box 9"/>
        <xdr:cNvSpPr txBox="1"/>
      </xdr:nvSpPr>
      <xdr:spPr>
        <a:xfrm>
          <a:off x="8143875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152400</xdr:rowOff>
    </xdr:from>
    <xdr:to>
      <xdr:col>7</xdr:col>
      <xdr:colOff>76200</xdr:colOff>
      <xdr:row>4</xdr:row>
      <xdr:rowOff>190500</xdr:rowOff>
    </xdr:to>
    <xdr:sp macro="" textlink="">
      <xdr:nvSpPr>
        <xdr:cNvPr id="33" name="Text Box 10"/>
        <xdr:cNvSpPr txBox="1"/>
      </xdr:nvSpPr>
      <xdr:spPr>
        <a:xfrm>
          <a:off x="8143875" y="12026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34" name="Text Box 11"/>
        <xdr:cNvSpPr txBox="1"/>
      </xdr:nvSpPr>
      <xdr:spPr>
        <a:xfrm>
          <a:off x="8143875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35" name="Text Box 13"/>
        <xdr:cNvSpPr txBox="1"/>
      </xdr:nvSpPr>
      <xdr:spPr>
        <a:xfrm>
          <a:off x="8143875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152400</xdr:rowOff>
    </xdr:from>
    <xdr:to>
      <xdr:col>7</xdr:col>
      <xdr:colOff>76200</xdr:colOff>
      <xdr:row>4</xdr:row>
      <xdr:rowOff>190500</xdr:rowOff>
    </xdr:to>
    <xdr:sp macro="" textlink="">
      <xdr:nvSpPr>
        <xdr:cNvPr id="36" name="Text Box 14"/>
        <xdr:cNvSpPr txBox="1"/>
      </xdr:nvSpPr>
      <xdr:spPr>
        <a:xfrm>
          <a:off x="8143875" y="12026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37" name="Text Box 15"/>
        <xdr:cNvSpPr txBox="1"/>
      </xdr:nvSpPr>
      <xdr:spPr>
        <a:xfrm>
          <a:off x="8143875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38" name="Text Box 17"/>
        <xdr:cNvSpPr txBox="1"/>
      </xdr:nvSpPr>
      <xdr:spPr>
        <a:xfrm>
          <a:off x="8143875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152400</xdr:rowOff>
    </xdr:from>
    <xdr:to>
      <xdr:col>7</xdr:col>
      <xdr:colOff>76200</xdr:colOff>
      <xdr:row>4</xdr:row>
      <xdr:rowOff>190500</xdr:rowOff>
    </xdr:to>
    <xdr:sp macro="" textlink="">
      <xdr:nvSpPr>
        <xdr:cNvPr id="39" name="Text Box 18"/>
        <xdr:cNvSpPr txBox="1"/>
      </xdr:nvSpPr>
      <xdr:spPr>
        <a:xfrm>
          <a:off x="8143875" y="12026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40" name="Text Box 19"/>
        <xdr:cNvSpPr txBox="1"/>
      </xdr:nvSpPr>
      <xdr:spPr>
        <a:xfrm>
          <a:off x="8143875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41" name="Text Box 21"/>
        <xdr:cNvSpPr txBox="1"/>
      </xdr:nvSpPr>
      <xdr:spPr>
        <a:xfrm>
          <a:off x="8143875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152400</xdr:rowOff>
    </xdr:from>
    <xdr:to>
      <xdr:col>7</xdr:col>
      <xdr:colOff>76200</xdr:colOff>
      <xdr:row>4</xdr:row>
      <xdr:rowOff>190500</xdr:rowOff>
    </xdr:to>
    <xdr:sp macro="" textlink="">
      <xdr:nvSpPr>
        <xdr:cNvPr id="42" name="Text Box 22"/>
        <xdr:cNvSpPr txBox="1"/>
      </xdr:nvSpPr>
      <xdr:spPr>
        <a:xfrm>
          <a:off x="8143875" y="12026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43" name="Text Box 23"/>
        <xdr:cNvSpPr txBox="1"/>
      </xdr:nvSpPr>
      <xdr:spPr>
        <a:xfrm>
          <a:off x="8143875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3</xdr:row>
      <xdr:rowOff>152400</xdr:rowOff>
    </xdr:from>
    <xdr:to>
      <xdr:col>7</xdr:col>
      <xdr:colOff>76200</xdr:colOff>
      <xdr:row>4</xdr:row>
      <xdr:rowOff>104775</xdr:rowOff>
    </xdr:to>
    <xdr:sp macro="" textlink="">
      <xdr:nvSpPr>
        <xdr:cNvPr id="44" name="文本框 43"/>
        <xdr:cNvSpPr txBox="1"/>
      </xdr:nvSpPr>
      <xdr:spPr>
        <a:xfrm>
          <a:off x="8143875" y="93599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219075</xdr:rowOff>
    </xdr:to>
    <xdr:sp macro="" textlink="">
      <xdr:nvSpPr>
        <xdr:cNvPr id="45" name="Text Box 4"/>
        <xdr:cNvSpPr txBox="1"/>
      </xdr:nvSpPr>
      <xdr:spPr>
        <a:xfrm>
          <a:off x="8143875" y="105029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3</xdr:row>
      <xdr:rowOff>152400</xdr:rowOff>
    </xdr:from>
    <xdr:to>
      <xdr:col>7</xdr:col>
      <xdr:colOff>76200</xdr:colOff>
      <xdr:row>4</xdr:row>
      <xdr:rowOff>104775</xdr:rowOff>
    </xdr:to>
    <xdr:sp macro="" textlink="">
      <xdr:nvSpPr>
        <xdr:cNvPr id="46" name="文本框 45"/>
        <xdr:cNvSpPr txBox="1"/>
      </xdr:nvSpPr>
      <xdr:spPr>
        <a:xfrm>
          <a:off x="8143875" y="93599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219075</xdr:rowOff>
    </xdr:to>
    <xdr:sp macro="" textlink="">
      <xdr:nvSpPr>
        <xdr:cNvPr id="47" name="Text Box 8"/>
        <xdr:cNvSpPr txBox="1"/>
      </xdr:nvSpPr>
      <xdr:spPr>
        <a:xfrm>
          <a:off x="8143875" y="105029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3</xdr:row>
      <xdr:rowOff>152400</xdr:rowOff>
    </xdr:from>
    <xdr:to>
      <xdr:col>7</xdr:col>
      <xdr:colOff>76200</xdr:colOff>
      <xdr:row>4</xdr:row>
      <xdr:rowOff>104775</xdr:rowOff>
    </xdr:to>
    <xdr:sp macro="" textlink="">
      <xdr:nvSpPr>
        <xdr:cNvPr id="48" name="文本框 47"/>
        <xdr:cNvSpPr txBox="1"/>
      </xdr:nvSpPr>
      <xdr:spPr>
        <a:xfrm>
          <a:off x="8143875" y="93599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219075</xdr:rowOff>
    </xdr:to>
    <xdr:sp macro="" textlink="">
      <xdr:nvSpPr>
        <xdr:cNvPr id="49" name="Text Box 12"/>
        <xdr:cNvSpPr txBox="1"/>
      </xdr:nvSpPr>
      <xdr:spPr>
        <a:xfrm>
          <a:off x="8143875" y="105029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112395</xdr:rowOff>
    </xdr:to>
    <xdr:sp macro="" textlink="">
      <xdr:nvSpPr>
        <xdr:cNvPr id="50" name="Text Box 4"/>
        <xdr:cNvSpPr txBox="1"/>
      </xdr:nvSpPr>
      <xdr:spPr>
        <a:xfrm>
          <a:off x="0" y="935990"/>
          <a:ext cx="75565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51" name="Text Box 6"/>
        <xdr:cNvSpPr txBox="1"/>
      </xdr:nvSpPr>
      <xdr:spPr>
        <a:xfrm>
          <a:off x="0" y="105029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112395</xdr:rowOff>
    </xdr:to>
    <xdr:sp macro="" textlink="">
      <xdr:nvSpPr>
        <xdr:cNvPr id="52" name="Text Box 8"/>
        <xdr:cNvSpPr txBox="1"/>
      </xdr:nvSpPr>
      <xdr:spPr>
        <a:xfrm>
          <a:off x="0" y="935990"/>
          <a:ext cx="75565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53" name="Text Box 10"/>
        <xdr:cNvSpPr txBox="1"/>
      </xdr:nvSpPr>
      <xdr:spPr>
        <a:xfrm>
          <a:off x="0" y="105029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112395</xdr:rowOff>
    </xdr:to>
    <xdr:sp macro="" textlink="">
      <xdr:nvSpPr>
        <xdr:cNvPr id="54" name="Text Box 12"/>
        <xdr:cNvSpPr txBox="1"/>
      </xdr:nvSpPr>
      <xdr:spPr>
        <a:xfrm>
          <a:off x="0" y="935990"/>
          <a:ext cx="75565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55" name="Text Box 14"/>
        <xdr:cNvSpPr txBox="1"/>
      </xdr:nvSpPr>
      <xdr:spPr>
        <a:xfrm>
          <a:off x="0" y="105029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112395</xdr:rowOff>
    </xdr:to>
    <xdr:sp macro="" textlink="">
      <xdr:nvSpPr>
        <xdr:cNvPr id="56" name="Text Box 4"/>
        <xdr:cNvSpPr txBox="1"/>
      </xdr:nvSpPr>
      <xdr:spPr>
        <a:xfrm>
          <a:off x="0" y="935990"/>
          <a:ext cx="75565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57" name="Text Box 6"/>
        <xdr:cNvSpPr txBox="1"/>
      </xdr:nvSpPr>
      <xdr:spPr>
        <a:xfrm>
          <a:off x="0" y="105029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112395</xdr:rowOff>
    </xdr:to>
    <xdr:sp macro="" textlink="">
      <xdr:nvSpPr>
        <xdr:cNvPr id="58" name="Text Box 8"/>
        <xdr:cNvSpPr txBox="1"/>
      </xdr:nvSpPr>
      <xdr:spPr>
        <a:xfrm>
          <a:off x="0" y="935990"/>
          <a:ext cx="75565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59" name="Text Box 10"/>
        <xdr:cNvSpPr txBox="1"/>
      </xdr:nvSpPr>
      <xdr:spPr>
        <a:xfrm>
          <a:off x="0" y="105029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112395</xdr:rowOff>
    </xdr:to>
    <xdr:sp macro="" textlink="">
      <xdr:nvSpPr>
        <xdr:cNvPr id="60" name="Text Box 12"/>
        <xdr:cNvSpPr txBox="1"/>
      </xdr:nvSpPr>
      <xdr:spPr>
        <a:xfrm>
          <a:off x="0" y="935990"/>
          <a:ext cx="75565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61" name="Text Box 14"/>
        <xdr:cNvSpPr txBox="1"/>
      </xdr:nvSpPr>
      <xdr:spPr>
        <a:xfrm>
          <a:off x="0" y="105029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112395</xdr:rowOff>
    </xdr:to>
    <xdr:sp macro="" textlink="">
      <xdr:nvSpPr>
        <xdr:cNvPr id="62" name="Text Box 4"/>
        <xdr:cNvSpPr txBox="1"/>
      </xdr:nvSpPr>
      <xdr:spPr>
        <a:xfrm>
          <a:off x="0" y="935990"/>
          <a:ext cx="75565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63" name="Text Box 6"/>
        <xdr:cNvSpPr txBox="1"/>
      </xdr:nvSpPr>
      <xdr:spPr>
        <a:xfrm>
          <a:off x="0" y="105029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112395</xdr:rowOff>
    </xdr:to>
    <xdr:sp macro="" textlink="">
      <xdr:nvSpPr>
        <xdr:cNvPr id="64" name="Text Box 8"/>
        <xdr:cNvSpPr txBox="1"/>
      </xdr:nvSpPr>
      <xdr:spPr>
        <a:xfrm>
          <a:off x="0" y="935990"/>
          <a:ext cx="75565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65" name="Text Box 10"/>
        <xdr:cNvSpPr txBox="1"/>
      </xdr:nvSpPr>
      <xdr:spPr>
        <a:xfrm>
          <a:off x="0" y="105029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112395</xdr:rowOff>
    </xdr:to>
    <xdr:sp macro="" textlink="">
      <xdr:nvSpPr>
        <xdr:cNvPr id="66" name="Text Box 12"/>
        <xdr:cNvSpPr txBox="1"/>
      </xdr:nvSpPr>
      <xdr:spPr>
        <a:xfrm>
          <a:off x="0" y="935990"/>
          <a:ext cx="75565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67" name="Text Box 14"/>
        <xdr:cNvSpPr txBox="1"/>
      </xdr:nvSpPr>
      <xdr:spPr>
        <a:xfrm>
          <a:off x="0" y="105029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112395</xdr:rowOff>
    </xdr:to>
    <xdr:sp macro="" textlink="">
      <xdr:nvSpPr>
        <xdr:cNvPr id="68" name="Text Box 4"/>
        <xdr:cNvSpPr txBox="1"/>
      </xdr:nvSpPr>
      <xdr:spPr>
        <a:xfrm>
          <a:off x="0" y="935990"/>
          <a:ext cx="75565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38735</xdr:colOff>
      <xdr:row>4</xdr:row>
      <xdr:rowOff>0</xdr:rowOff>
    </xdr:from>
    <xdr:to>
      <xdr:col>0</xdr:col>
      <xdr:colOff>114935</xdr:colOff>
      <xdr:row>4</xdr:row>
      <xdr:rowOff>219075</xdr:rowOff>
    </xdr:to>
    <xdr:sp macro="" textlink="">
      <xdr:nvSpPr>
        <xdr:cNvPr id="69" name="Text Box 6"/>
        <xdr:cNvSpPr txBox="1"/>
      </xdr:nvSpPr>
      <xdr:spPr>
        <a:xfrm>
          <a:off x="38735" y="105029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112395</xdr:rowOff>
    </xdr:to>
    <xdr:sp macro="" textlink="">
      <xdr:nvSpPr>
        <xdr:cNvPr id="70" name="Text Box 8"/>
        <xdr:cNvSpPr txBox="1"/>
      </xdr:nvSpPr>
      <xdr:spPr>
        <a:xfrm>
          <a:off x="0" y="935990"/>
          <a:ext cx="75565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38735</xdr:colOff>
      <xdr:row>4</xdr:row>
      <xdr:rowOff>0</xdr:rowOff>
    </xdr:from>
    <xdr:to>
      <xdr:col>0</xdr:col>
      <xdr:colOff>114935</xdr:colOff>
      <xdr:row>4</xdr:row>
      <xdr:rowOff>219075</xdr:rowOff>
    </xdr:to>
    <xdr:sp macro="" textlink="">
      <xdr:nvSpPr>
        <xdr:cNvPr id="71" name="Text Box 10"/>
        <xdr:cNvSpPr txBox="1"/>
      </xdr:nvSpPr>
      <xdr:spPr>
        <a:xfrm>
          <a:off x="38735" y="105029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112395</xdr:rowOff>
    </xdr:to>
    <xdr:sp macro="" textlink="">
      <xdr:nvSpPr>
        <xdr:cNvPr id="72" name="Text Box 12"/>
        <xdr:cNvSpPr txBox="1"/>
      </xdr:nvSpPr>
      <xdr:spPr>
        <a:xfrm>
          <a:off x="0" y="935990"/>
          <a:ext cx="75565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38735</xdr:colOff>
      <xdr:row>4</xdr:row>
      <xdr:rowOff>0</xdr:rowOff>
    </xdr:from>
    <xdr:to>
      <xdr:col>0</xdr:col>
      <xdr:colOff>114935</xdr:colOff>
      <xdr:row>4</xdr:row>
      <xdr:rowOff>219075</xdr:rowOff>
    </xdr:to>
    <xdr:sp macro="" textlink="">
      <xdr:nvSpPr>
        <xdr:cNvPr id="73" name="Text Box 14"/>
        <xdr:cNvSpPr txBox="1"/>
      </xdr:nvSpPr>
      <xdr:spPr>
        <a:xfrm>
          <a:off x="38735" y="105029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74" name="Text Box 1"/>
        <xdr:cNvSpPr txBox="1"/>
      </xdr:nvSpPr>
      <xdr:spPr>
        <a:xfrm>
          <a:off x="8143875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152400</xdr:rowOff>
    </xdr:from>
    <xdr:to>
      <xdr:col>7</xdr:col>
      <xdr:colOff>76200</xdr:colOff>
      <xdr:row>4</xdr:row>
      <xdr:rowOff>190500</xdr:rowOff>
    </xdr:to>
    <xdr:sp macro="" textlink="">
      <xdr:nvSpPr>
        <xdr:cNvPr id="75" name="Text Box 2"/>
        <xdr:cNvSpPr txBox="1"/>
      </xdr:nvSpPr>
      <xdr:spPr>
        <a:xfrm>
          <a:off x="8143875" y="12026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76" name="Text Box 3"/>
        <xdr:cNvSpPr txBox="1"/>
      </xdr:nvSpPr>
      <xdr:spPr>
        <a:xfrm>
          <a:off x="8143875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77" name="Text Box 5"/>
        <xdr:cNvSpPr txBox="1"/>
      </xdr:nvSpPr>
      <xdr:spPr>
        <a:xfrm>
          <a:off x="8143875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152400</xdr:rowOff>
    </xdr:from>
    <xdr:to>
      <xdr:col>7</xdr:col>
      <xdr:colOff>76200</xdr:colOff>
      <xdr:row>4</xdr:row>
      <xdr:rowOff>190500</xdr:rowOff>
    </xdr:to>
    <xdr:sp macro="" textlink="">
      <xdr:nvSpPr>
        <xdr:cNvPr id="78" name="Text Box 6"/>
        <xdr:cNvSpPr txBox="1"/>
      </xdr:nvSpPr>
      <xdr:spPr>
        <a:xfrm>
          <a:off x="8143875" y="12026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79" name="Text Box 7"/>
        <xdr:cNvSpPr txBox="1"/>
      </xdr:nvSpPr>
      <xdr:spPr>
        <a:xfrm>
          <a:off x="8143875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80" name="Text Box 9"/>
        <xdr:cNvSpPr txBox="1"/>
      </xdr:nvSpPr>
      <xdr:spPr>
        <a:xfrm>
          <a:off x="8143875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152400</xdr:rowOff>
    </xdr:from>
    <xdr:to>
      <xdr:col>7</xdr:col>
      <xdr:colOff>76200</xdr:colOff>
      <xdr:row>4</xdr:row>
      <xdr:rowOff>190500</xdr:rowOff>
    </xdr:to>
    <xdr:sp macro="" textlink="">
      <xdr:nvSpPr>
        <xdr:cNvPr id="81" name="Text Box 10"/>
        <xdr:cNvSpPr txBox="1"/>
      </xdr:nvSpPr>
      <xdr:spPr>
        <a:xfrm>
          <a:off x="8143875" y="12026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82" name="Text Box 11"/>
        <xdr:cNvSpPr txBox="1"/>
      </xdr:nvSpPr>
      <xdr:spPr>
        <a:xfrm>
          <a:off x="8143875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83" name="Text Box 13"/>
        <xdr:cNvSpPr txBox="1"/>
      </xdr:nvSpPr>
      <xdr:spPr>
        <a:xfrm>
          <a:off x="8143875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152400</xdr:rowOff>
    </xdr:from>
    <xdr:to>
      <xdr:col>7</xdr:col>
      <xdr:colOff>76200</xdr:colOff>
      <xdr:row>4</xdr:row>
      <xdr:rowOff>190500</xdr:rowOff>
    </xdr:to>
    <xdr:sp macro="" textlink="">
      <xdr:nvSpPr>
        <xdr:cNvPr id="84" name="Text Box 14"/>
        <xdr:cNvSpPr txBox="1"/>
      </xdr:nvSpPr>
      <xdr:spPr>
        <a:xfrm>
          <a:off x="8143875" y="12026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85" name="Text Box 15"/>
        <xdr:cNvSpPr txBox="1"/>
      </xdr:nvSpPr>
      <xdr:spPr>
        <a:xfrm>
          <a:off x="8143875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86" name="Text Box 17"/>
        <xdr:cNvSpPr txBox="1"/>
      </xdr:nvSpPr>
      <xdr:spPr>
        <a:xfrm>
          <a:off x="8143875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152400</xdr:rowOff>
    </xdr:from>
    <xdr:to>
      <xdr:col>7</xdr:col>
      <xdr:colOff>76200</xdr:colOff>
      <xdr:row>4</xdr:row>
      <xdr:rowOff>190500</xdr:rowOff>
    </xdr:to>
    <xdr:sp macro="" textlink="">
      <xdr:nvSpPr>
        <xdr:cNvPr id="87" name="Text Box 18"/>
        <xdr:cNvSpPr txBox="1"/>
      </xdr:nvSpPr>
      <xdr:spPr>
        <a:xfrm>
          <a:off x="8143875" y="12026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88" name="Text Box 19"/>
        <xdr:cNvSpPr txBox="1"/>
      </xdr:nvSpPr>
      <xdr:spPr>
        <a:xfrm>
          <a:off x="8143875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89" name="Text Box 21"/>
        <xdr:cNvSpPr txBox="1"/>
      </xdr:nvSpPr>
      <xdr:spPr>
        <a:xfrm>
          <a:off x="8143875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152400</xdr:rowOff>
    </xdr:from>
    <xdr:to>
      <xdr:col>7</xdr:col>
      <xdr:colOff>76200</xdr:colOff>
      <xdr:row>4</xdr:row>
      <xdr:rowOff>190500</xdr:rowOff>
    </xdr:to>
    <xdr:sp macro="" textlink="">
      <xdr:nvSpPr>
        <xdr:cNvPr id="90" name="Text Box 22"/>
        <xdr:cNvSpPr txBox="1"/>
      </xdr:nvSpPr>
      <xdr:spPr>
        <a:xfrm>
          <a:off x="8143875" y="12026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91" name="Text Box 23"/>
        <xdr:cNvSpPr txBox="1"/>
      </xdr:nvSpPr>
      <xdr:spPr>
        <a:xfrm>
          <a:off x="8143875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3</xdr:row>
      <xdr:rowOff>152400</xdr:rowOff>
    </xdr:from>
    <xdr:to>
      <xdr:col>7</xdr:col>
      <xdr:colOff>76200</xdr:colOff>
      <xdr:row>4</xdr:row>
      <xdr:rowOff>104775</xdr:rowOff>
    </xdr:to>
    <xdr:sp macro="" textlink="">
      <xdr:nvSpPr>
        <xdr:cNvPr id="92" name="文本框 91"/>
        <xdr:cNvSpPr txBox="1"/>
      </xdr:nvSpPr>
      <xdr:spPr>
        <a:xfrm>
          <a:off x="8143875" y="93599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219075</xdr:rowOff>
    </xdr:to>
    <xdr:sp macro="" textlink="">
      <xdr:nvSpPr>
        <xdr:cNvPr id="93" name="Text Box 4"/>
        <xdr:cNvSpPr txBox="1"/>
      </xdr:nvSpPr>
      <xdr:spPr>
        <a:xfrm>
          <a:off x="8143875" y="105029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3</xdr:row>
      <xdr:rowOff>152400</xdr:rowOff>
    </xdr:from>
    <xdr:to>
      <xdr:col>7</xdr:col>
      <xdr:colOff>76200</xdr:colOff>
      <xdr:row>4</xdr:row>
      <xdr:rowOff>104775</xdr:rowOff>
    </xdr:to>
    <xdr:sp macro="" textlink="">
      <xdr:nvSpPr>
        <xdr:cNvPr id="94" name="文本框 93"/>
        <xdr:cNvSpPr txBox="1"/>
      </xdr:nvSpPr>
      <xdr:spPr>
        <a:xfrm>
          <a:off x="8143875" y="93599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219075</xdr:rowOff>
    </xdr:to>
    <xdr:sp macro="" textlink="">
      <xdr:nvSpPr>
        <xdr:cNvPr id="95" name="Text Box 8"/>
        <xdr:cNvSpPr txBox="1"/>
      </xdr:nvSpPr>
      <xdr:spPr>
        <a:xfrm>
          <a:off x="8143875" y="105029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3</xdr:row>
      <xdr:rowOff>152400</xdr:rowOff>
    </xdr:from>
    <xdr:to>
      <xdr:col>7</xdr:col>
      <xdr:colOff>76200</xdr:colOff>
      <xdr:row>4</xdr:row>
      <xdr:rowOff>104775</xdr:rowOff>
    </xdr:to>
    <xdr:sp macro="" textlink="">
      <xdr:nvSpPr>
        <xdr:cNvPr id="96" name="文本框 95"/>
        <xdr:cNvSpPr txBox="1"/>
      </xdr:nvSpPr>
      <xdr:spPr>
        <a:xfrm>
          <a:off x="8143875" y="93599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219075</xdr:rowOff>
    </xdr:to>
    <xdr:sp macro="" textlink="">
      <xdr:nvSpPr>
        <xdr:cNvPr id="97" name="Text Box 12"/>
        <xdr:cNvSpPr txBox="1"/>
      </xdr:nvSpPr>
      <xdr:spPr>
        <a:xfrm>
          <a:off x="8143875" y="105029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98" name="Text Box 1"/>
        <xdr:cNvSpPr txBox="1"/>
      </xdr:nvSpPr>
      <xdr:spPr>
        <a:xfrm>
          <a:off x="8143875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152400</xdr:rowOff>
    </xdr:from>
    <xdr:to>
      <xdr:col>7</xdr:col>
      <xdr:colOff>76200</xdr:colOff>
      <xdr:row>4</xdr:row>
      <xdr:rowOff>190500</xdr:rowOff>
    </xdr:to>
    <xdr:sp macro="" textlink="">
      <xdr:nvSpPr>
        <xdr:cNvPr id="99" name="Text Box 2"/>
        <xdr:cNvSpPr txBox="1"/>
      </xdr:nvSpPr>
      <xdr:spPr>
        <a:xfrm>
          <a:off x="8143875" y="12026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100" name="Text Box 3"/>
        <xdr:cNvSpPr txBox="1"/>
      </xdr:nvSpPr>
      <xdr:spPr>
        <a:xfrm>
          <a:off x="8143875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101" name="Text Box 5"/>
        <xdr:cNvSpPr txBox="1"/>
      </xdr:nvSpPr>
      <xdr:spPr>
        <a:xfrm>
          <a:off x="8143875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152400</xdr:rowOff>
    </xdr:from>
    <xdr:to>
      <xdr:col>7</xdr:col>
      <xdr:colOff>76200</xdr:colOff>
      <xdr:row>4</xdr:row>
      <xdr:rowOff>190500</xdr:rowOff>
    </xdr:to>
    <xdr:sp macro="" textlink="">
      <xdr:nvSpPr>
        <xdr:cNvPr id="102" name="Text Box 6"/>
        <xdr:cNvSpPr txBox="1"/>
      </xdr:nvSpPr>
      <xdr:spPr>
        <a:xfrm>
          <a:off x="8143875" y="12026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103" name="Text Box 7"/>
        <xdr:cNvSpPr txBox="1"/>
      </xdr:nvSpPr>
      <xdr:spPr>
        <a:xfrm>
          <a:off x="8143875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104" name="Text Box 9"/>
        <xdr:cNvSpPr txBox="1"/>
      </xdr:nvSpPr>
      <xdr:spPr>
        <a:xfrm>
          <a:off x="8143875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152400</xdr:rowOff>
    </xdr:from>
    <xdr:to>
      <xdr:col>7</xdr:col>
      <xdr:colOff>76200</xdr:colOff>
      <xdr:row>4</xdr:row>
      <xdr:rowOff>190500</xdr:rowOff>
    </xdr:to>
    <xdr:sp macro="" textlink="">
      <xdr:nvSpPr>
        <xdr:cNvPr id="105" name="Text Box 10"/>
        <xdr:cNvSpPr txBox="1"/>
      </xdr:nvSpPr>
      <xdr:spPr>
        <a:xfrm>
          <a:off x="8143875" y="12026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106" name="Text Box 11"/>
        <xdr:cNvSpPr txBox="1"/>
      </xdr:nvSpPr>
      <xdr:spPr>
        <a:xfrm>
          <a:off x="8143875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107" name="Text Box 13"/>
        <xdr:cNvSpPr txBox="1"/>
      </xdr:nvSpPr>
      <xdr:spPr>
        <a:xfrm>
          <a:off x="8143875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152400</xdr:rowOff>
    </xdr:from>
    <xdr:to>
      <xdr:col>7</xdr:col>
      <xdr:colOff>76200</xdr:colOff>
      <xdr:row>4</xdr:row>
      <xdr:rowOff>190500</xdr:rowOff>
    </xdr:to>
    <xdr:sp macro="" textlink="">
      <xdr:nvSpPr>
        <xdr:cNvPr id="108" name="Text Box 14"/>
        <xdr:cNvSpPr txBox="1"/>
      </xdr:nvSpPr>
      <xdr:spPr>
        <a:xfrm>
          <a:off x="8143875" y="12026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109" name="Text Box 15"/>
        <xdr:cNvSpPr txBox="1"/>
      </xdr:nvSpPr>
      <xdr:spPr>
        <a:xfrm>
          <a:off x="8143875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110" name="Text Box 17"/>
        <xdr:cNvSpPr txBox="1"/>
      </xdr:nvSpPr>
      <xdr:spPr>
        <a:xfrm>
          <a:off x="8143875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152400</xdr:rowOff>
    </xdr:from>
    <xdr:to>
      <xdr:col>7</xdr:col>
      <xdr:colOff>76200</xdr:colOff>
      <xdr:row>4</xdr:row>
      <xdr:rowOff>190500</xdr:rowOff>
    </xdr:to>
    <xdr:sp macro="" textlink="">
      <xdr:nvSpPr>
        <xdr:cNvPr id="111" name="Text Box 18"/>
        <xdr:cNvSpPr txBox="1"/>
      </xdr:nvSpPr>
      <xdr:spPr>
        <a:xfrm>
          <a:off x="8143875" y="12026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112" name="Text Box 19"/>
        <xdr:cNvSpPr txBox="1"/>
      </xdr:nvSpPr>
      <xdr:spPr>
        <a:xfrm>
          <a:off x="8143875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113" name="Text Box 21"/>
        <xdr:cNvSpPr txBox="1"/>
      </xdr:nvSpPr>
      <xdr:spPr>
        <a:xfrm>
          <a:off x="8143875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152400</xdr:rowOff>
    </xdr:from>
    <xdr:to>
      <xdr:col>7</xdr:col>
      <xdr:colOff>76200</xdr:colOff>
      <xdr:row>4</xdr:row>
      <xdr:rowOff>190500</xdr:rowOff>
    </xdr:to>
    <xdr:sp macro="" textlink="">
      <xdr:nvSpPr>
        <xdr:cNvPr id="114" name="Text Box 22"/>
        <xdr:cNvSpPr txBox="1"/>
      </xdr:nvSpPr>
      <xdr:spPr>
        <a:xfrm>
          <a:off x="8143875" y="12026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38100</xdr:rowOff>
    </xdr:to>
    <xdr:sp macro="" textlink="">
      <xdr:nvSpPr>
        <xdr:cNvPr id="115" name="Text Box 23"/>
        <xdr:cNvSpPr txBox="1"/>
      </xdr:nvSpPr>
      <xdr:spPr>
        <a:xfrm>
          <a:off x="8143875" y="1050290"/>
          <a:ext cx="76200" cy="38100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3</xdr:row>
      <xdr:rowOff>152400</xdr:rowOff>
    </xdr:from>
    <xdr:to>
      <xdr:col>7</xdr:col>
      <xdr:colOff>76200</xdr:colOff>
      <xdr:row>4</xdr:row>
      <xdr:rowOff>104775</xdr:rowOff>
    </xdr:to>
    <xdr:sp macro="" textlink="">
      <xdr:nvSpPr>
        <xdr:cNvPr id="116" name="文本框 115"/>
        <xdr:cNvSpPr txBox="1"/>
      </xdr:nvSpPr>
      <xdr:spPr>
        <a:xfrm>
          <a:off x="8143875" y="93599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219075</xdr:rowOff>
    </xdr:to>
    <xdr:sp macro="" textlink="">
      <xdr:nvSpPr>
        <xdr:cNvPr id="117" name="Text Box 4"/>
        <xdr:cNvSpPr txBox="1"/>
      </xdr:nvSpPr>
      <xdr:spPr>
        <a:xfrm>
          <a:off x="8143875" y="105029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3</xdr:row>
      <xdr:rowOff>152400</xdr:rowOff>
    </xdr:from>
    <xdr:to>
      <xdr:col>7</xdr:col>
      <xdr:colOff>76200</xdr:colOff>
      <xdr:row>4</xdr:row>
      <xdr:rowOff>104775</xdr:rowOff>
    </xdr:to>
    <xdr:sp macro="" textlink="">
      <xdr:nvSpPr>
        <xdr:cNvPr id="118" name="文本框 117"/>
        <xdr:cNvSpPr txBox="1"/>
      </xdr:nvSpPr>
      <xdr:spPr>
        <a:xfrm>
          <a:off x="8143875" y="93599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219075</xdr:rowOff>
    </xdr:to>
    <xdr:sp macro="" textlink="">
      <xdr:nvSpPr>
        <xdr:cNvPr id="119" name="Text Box 8"/>
        <xdr:cNvSpPr txBox="1"/>
      </xdr:nvSpPr>
      <xdr:spPr>
        <a:xfrm>
          <a:off x="8143875" y="105029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3</xdr:row>
      <xdr:rowOff>152400</xdr:rowOff>
    </xdr:from>
    <xdr:to>
      <xdr:col>7</xdr:col>
      <xdr:colOff>76200</xdr:colOff>
      <xdr:row>4</xdr:row>
      <xdr:rowOff>104775</xdr:rowOff>
    </xdr:to>
    <xdr:sp macro="" textlink="">
      <xdr:nvSpPr>
        <xdr:cNvPr id="120" name="文本框 119"/>
        <xdr:cNvSpPr txBox="1"/>
      </xdr:nvSpPr>
      <xdr:spPr>
        <a:xfrm>
          <a:off x="8143875" y="93599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76200</xdr:colOff>
      <xdr:row>4</xdr:row>
      <xdr:rowOff>219075</xdr:rowOff>
    </xdr:to>
    <xdr:sp macro="" textlink="">
      <xdr:nvSpPr>
        <xdr:cNvPr id="121" name="Text Box 12"/>
        <xdr:cNvSpPr txBox="1"/>
      </xdr:nvSpPr>
      <xdr:spPr>
        <a:xfrm>
          <a:off x="8143875" y="1050290"/>
          <a:ext cx="76200" cy="219075"/>
        </a:xfrm>
        <a:prstGeom prst="rect">
          <a:avLst/>
        </a:prstGeom>
        <a:noFill/>
        <a:ln w="9525">
          <a:noFill/>
        </a:ln>
      </xdr:spPr>
      <xdr:txBody>
        <a:bodyPr vertOverflow="overflow" vert="horz" wrap="square" anchor="t" upright="1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l" rtl="0"/>
          <a:endParaRPr lang="zh-CN" altLang="en-US" sz="1000">
            <a:solidFill>
              <a:srgbClr val="000000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112395</xdr:rowOff>
    </xdr:to>
    <xdr:sp macro="" textlink="">
      <xdr:nvSpPr>
        <xdr:cNvPr id="122" name="Text Box 4"/>
        <xdr:cNvSpPr txBox="1"/>
      </xdr:nvSpPr>
      <xdr:spPr>
        <a:xfrm>
          <a:off x="0" y="935990"/>
          <a:ext cx="75565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123" name="Text Box 6"/>
        <xdr:cNvSpPr txBox="1"/>
      </xdr:nvSpPr>
      <xdr:spPr>
        <a:xfrm>
          <a:off x="0" y="105029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112395</xdr:rowOff>
    </xdr:to>
    <xdr:sp macro="" textlink="">
      <xdr:nvSpPr>
        <xdr:cNvPr id="124" name="Text Box 8"/>
        <xdr:cNvSpPr txBox="1"/>
      </xdr:nvSpPr>
      <xdr:spPr>
        <a:xfrm>
          <a:off x="0" y="935990"/>
          <a:ext cx="75565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125" name="Text Box 10"/>
        <xdr:cNvSpPr txBox="1"/>
      </xdr:nvSpPr>
      <xdr:spPr>
        <a:xfrm>
          <a:off x="0" y="105029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112395</xdr:rowOff>
    </xdr:to>
    <xdr:sp macro="" textlink="">
      <xdr:nvSpPr>
        <xdr:cNvPr id="126" name="Text Box 12"/>
        <xdr:cNvSpPr txBox="1"/>
      </xdr:nvSpPr>
      <xdr:spPr>
        <a:xfrm>
          <a:off x="0" y="935990"/>
          <a:ext cx="75565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127" name="Text Box 14"/>
        <xdr:cNvSpPr txBox="1"/>
      </xdr:nvSpPr>
      <xdr:spPr>
        <a:xfrm>
          <a:off x="0" y="105029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112395</xdr:rowOff>
    </xdr:to>
    <xdr:sp macro="" textlink="">
      <xdr:nvSpPr>
        <xdr:cNvPr id="128" name="Text Box 4"/>
        <xdr:cNvSpPr txBox="1"/>
      </xdr:nvSpPr>
      <xdr:spPr>
        <a:xfrm>
          <a:off x="0" y="935990"/>
          <a:ext cx="75565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129" name="Text Box 6"/>
        <xdr:cNvSpPr txBox="1"/>
      </xdr:nvSpPr>
      <xdr:spPr>
        <a:xfrm>
          <a:off x="0" y="105029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112395</xdr:rowOff>
    </xdr:to>
    <xdr:sp macro="" textlink="">
      <xdr:nvSpPr>
        <xdr:cNvPr id="130" name="Text Box 8"/>
        <xdr:cNvSpPr txBox="1"/>
      </xdr:nvSpPr>
      <xdr:spPr>
        <a:xfrm>
          <a:off x="0" y="935990"/>
          <a:ext cx="75565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131" name="Text Box 10"/>
        <xdr:cNvSpPr txBox="1"/>
      </xdr:nvSpPr>
      <xdr:spPr>
        <a:xfrm>
          <a:off x="0" y="105029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112395</xdr:rowOff>
    </xdr:to>
    <xdr:sp macro="" textlink="">
      <xdr:nvSpPr>
        <xdr:cNvPr id="132" name="Text Box 12"/>
        <xdr:cNvSpPr txBox="1"/>
      </xdr:nvSpPr>
      <xdr:spPr>
        <a:xfrm>
          <a:off x="0" y="935990"/>
          <a:ext cx="75565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133" name="Text Box 14"/>
        <xdr:cNvSpPr txBox="1"/>
      </xdr:nvSpPr>
      <xdr:spPr>
        <a:xfrm>
          <a:off x="0" y="105029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112395</xdr:rowOff>
    </xdr:to>
    <xdr:sp macro="" textlink="">
      <xdr:nvSpPr>
        <xdr:cNvPr id="134" name="Text Box 4"/>
        <xdr:cNvSpPr txBox="1"/>
      </xdr:nvSpPr>
      <xdr:spPr>
        <a:xfrm>
          <a:off x="0" y="935990"/>
          <a:ext cx="75565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135" name="Text Box 6"/>
        <xdr:cNvSpPr txBox="1"/>
      </xdr:nvSpPr>
      <xdr:spPr>
        <a:xfrm>
          <a:off x="0" y="105029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112395</xdr:rowOff>
    </xdr:to>
    <xdr:sp macro="" textlink="">
      <xdr:nvSpPr>
        <xdr:cNvPr id="136" name="Text Box 8"/>
        <xdr:cNvSpPr txBox="1"/>
      </xdr:nvSpPr>
      <xdr:spPr>
        <a:xfrm>
          <a:off x="0" y="935990"/>
          <a:ext cx="75565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137" name="Text Box 10"/>
        <xdr:cNvSpPr txBox="1"/>
      </xdr:nvSpPr>
      <xdr:spPr>
        <a:xfrm>
          <a:off x="0" y="105029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112395</xdr:rowOff>
    </xdr:to>
    <xdr:sp macro="" textlink="">
      <xdr:nvSpPr>
        <xdr:cNvPr id="138" name="Text Box 12"/>
        <xdr:cNvSpPr txBox="1"/>
      </xdr:nvSpPr>
      <xdr:spPr>
        <a:xfrm>
          <a:off x="0" y="935990"/>
          <a:ext cx="75565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76200</xdr:colOff>
      <xdr:row>4</xdr:row>
      <xdr:rowOff>219075</xdr:rowOff>
    </xdr:to>
    <xdr:sp macro="" textlink="">
      <xdr:nvSpPr>
        <xdr:cNvPr id="139" name="Text Box 14"/>
        <xdr:cNvSpPr txBox="1"/>
      </xdr:nvSpPr>
      <xdr:spPr>
        <a:xfrm>
          <a:off x="0" y="105029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112395</xdr:rowOff>
    </xdr:to>
    <xdr:sp macro="" textlink="">
      <xdr:nvSpPr>
        <xdr:cNvPr id="140" name="Text Box 4"/>
        <xdr:cNvSpPr txBox="1"/>
      </xdr:nvSpPr>
      <xdr:spPr>
        <a:xfrm>
          <a:off x="0" y="935990"/>
          <a:ext cx="75565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38735</xdr:colOff>
      <xdr:row>4</xdr:row>
      <xdr:rowOff>0</xdr:rowOff>
    </xdr:from>
    <xdr:to>
      <xdr:col>0</xdr:col>
      <xdr:colOff>114935</xdr:colOff>
      <xdr:row>4</xdr:row>
      <xdr:rowOff>219075</xdr:rowOff>
    </xdr:to>
    <xdr:sp macro="" textlink="">
      <xdr:nvSpPr>
        <xdr:cNvPr id="141" name="Text Box 6"/>
        <xdr:cNvSpPr txBox="1"/>
      </xdr:nvSpPr>
      <xdr:spPr>
        <a:xfrm>
          <a:off x="38735" y="105029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112395</xdr:rowOff>
    </xdr:to>
    <xdr:sp macro="" textlink="">
      <xdr:nvSpPr>
        <xdr:cNvPr id="142" name="Text Box 8"/>
        <xdr:cNvSpPr txBox="1"/>
      </xdr:nvSpPr>
      <xdr:spPr>
        <a:xfrm>
          <a:off x="0" y="935990"/>
          <a:ext cx="75565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38735</xdr:colOff>
      <xdr:row>4</xdr:row>
      <xdr:rowOff>0</xdr:rowOff>
    </xdr:from>
    <xdr:to>
      <xdr:col>0</xdr:col>
      <xdr:colOff>114935</xdr:colOff>
      <xdr:row>4</xdr:row>
      <xdr:rowOff>219075</xdr:rowOff>
    </xdr:to>
    <xdr:sp macro="" textlink="">
      <xdr:nvSpPr>
        <xdr:cNvPr id="143" name="Text Box 10"/>
        <xdr:cNvSpPr txBox="1"/>
      </xdr:nvSpPr>
      <xdr:spPr>
        <a:xfrm>
          <a:off x="38735" y="105029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152400</xdr:rowOff>
    </xdr:from>
    <xdr:to>
      <xdr:col>0</xdr:col>
      <xdr:colOff>75565</xdr:colOff>
      <xdr:row>4</xdr:row>
      <xdr:rowOff>112395</xdr:rowOff>
    </xdr:to>
    <xdr:sp macro="" textlink="">
      <xdr:nvSpPr>
        <xdr:cNvPr id="144" name="Text Box 12"/>
        <xdr:cNvSpPr txBox="1"/>
      </xdr:nvSpPr>
      <xdr:spPr>
        <a:xfrm>
          <a:off x="0" y="935990"/>
          <a:ext cx="75565" cy="226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38735</xdr:colOff>
      <xdr:row>4</xdr:row>
      <xdr:rowOff>0</xdr:rowOff>
    </xdr:from>
    <xdr:to>
      <xdr:col>0</xdr:col>
      <xdr:colOff>114935</xdr:colOff>
      <xdr:row>4</xdr:row>
      <xdr:rowOff>219075</xdr:rowOff>
    </xdr:to>
    <xdr:sp macro="" textlink="">
      <xdr:nvSpPr>
        <xdr:cNvPr id="145" name="Text Box 14"/>
        <xdr:cNvSpPr txBox="1"/>
      </xdr:nvSpPr>
      <xdr:spPr>
        <a:xfrm>
          <a:off x="38735" y="1050290"/>
          <a:ext cx="76200" cy="2190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2" name="AutoShape 1025"/>
        <xdr:cNvCxnSpPr/>
      </xdr:nvCxnSpPr>
      <xdr:spPr>
        <a:xfrm flipH="1" flipV="1">
          <a:off x="85725" y="2484755"/>
          <a:ext cx="21145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3" name="AutoShape 1026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4" name="AutoShape 1027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5" name="AutoShape 1028"/>
        <xdr:cNvCxnSpPr/>
      </xdr:nvCxnSpPr>
      <xdr:spPr>
        <a:xfrm flipH="1" flipV="1">
          <a:off x="85725" y="2484755"/>
          <a:ext cx="21145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6" name="AutoShape 1029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7</xdr:row>
      <xdr:rowOff>0</xdr:rowOff>
    </xdr:from>
    <xdr:to>
      <xdr:col>0</xdr:col>
      <xdr:colOff>104775</xdr:colOff>
      <xdr:row>7</xdr:row>
      <xdr:rowOff>9525</xdr:rowOff>
    </xdr:to>
    <xdr:cxnSp macro="">
      <xdr:nvCxnSpPr>
        <xdr:cNvPr id="7" name="AutoShape 1030"/>
        <xdr:cNvCxnSpPr/>
      </xdr:nvCxnSpPr>
      <xdr:spPr>
        <a:xfrm flipV="1">
          <a:off x="95250" y="2484755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8" name="AutoShape 1031"/>
        <xdr:cNvCxnSpPr/>
      </xdr:nvCxnSpPr>
      <xdr:spPr>
        <a:xfrm flipH="1" flipV="1">
          <a:off x="85725" y="2484755"/>
          <a:ext cx="21145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9" name="AutoShape 1032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10" name="AutoShape 1033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11" name="AutoShape 1034"/>
        <xdr:cNvCxnSpPr/>
      </xdr:nvCxnSpPr>
      <xdr:spPr>
        <a:xfrm flipH="1" flipV="1">
          <a:off x="85725" y="2484755"/>
          <a:ext cx="21145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12" name="AutoShape 1035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7</xdr:row>
      <xdr:rowOff>0</xdr:rowOff>
    </xdr:from>
    <xdr:to>
      <xdr:col>0</xdr:col>
      <xdr:colOff>104775</xdr:colOff>
      <xdr:row>7</xdr:row>
      <xdr:rowOff>9525</xdr:rowOff>
    </xdr:to>
    <xdr:cxnSp macro="">
      <xdr:nvCxnSpPr>
        <xdr:cNvPr id="13" name="AutoShape 1036"/>
        <xdr:cNvCxnSpPr/>
      </xdr:nvCxnSpPr>
      <xdr:spPr>
        <a:xfrm flipV="1">
          <a:off x="95250" y="2484755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14" name="直接箭头连接符 13"/>
        <xdr:cNvCxnSpPr/>
      </xdr:nvCxnSpPr>
      <xdr:spPr>
        <a:xfrm flipH="1" flipV="1">
          <a:off x="85725" y="2484755"/>
          <a:ext cx="21145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15" name="直接箭头连接符 14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16" name="直接箭头连接符 15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17" name="直接箭头连接符 16"/>
        <xdr:cNvCxnSpPr/>
      </xdr:nvCxnSpPr>
      <xdr:spPr>
        <a:xfrm flipH="1" flipV="1">
          <a:off x="85725" y="2484755"/>
          <a:ext cx="21145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18" name="直接箭头连接符 17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7</xdr:row>
      <xdr:rowOff>0</xdr:rowOff>
    </xdr:from>
    <xdr:to>
      <xdr:col>0</xdr:col>
      <xdr:colOff>104775</xdr:colOff>
      <xdr:row>7</xdr:row>
      <xdr:rowOff>9525</xdr:rowOff>
    </xdr:to>
    <xdr:cxnSp macro="">
      <xdr:nvCxnSpPr>
        <xdr:cNvPr id="19" name="直接箭头连接符 18"/>
        <xdr:cNvCxnSpPr/>
      </xdr:nvCxnSpPr>
      <xdr:spPr>
        <a:xfrm flipV="1">
          <a:off x="95250" y="2484755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20" name="直接箭头连接符 19"/>
        <xdr:cNvCxnSpPr/>
      </xdr:nvCxnSpPr>
      <xdr:spPr>
        <a:xfrm flipH="1" flipV="1">
          <a:off x="85725" y="2484755"/>
          <a:ext cx="21145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21" name="直接箭头连接符 20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22" name="直接箭头连接符 21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23" name="直接箭头连接符 22"/>
        <xdr:cNvCxnSpPr/>
      </xdr:nvCxnSpPr>
      <xdr:spPr>
        <a:xfrm flipH="1" flipV="1">
          <a:off x="85725" y="2484755"/>
          <a:ext cx="21145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24" name="直接箭头连接符 23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7</xdr:row>
      <xdr:rowOff>0</xdr:rowOff>
    </xdr:from>
    <xdr:to>
      <xdr:col>0</xdr:col>
      <xdr:colOff>104775</xdr:colOff>
      <xdr:row>7</xdr:row>
      <xdr:rowOff>9525</xdr:rowOff>
    </xdr:to>
    <xdr:cxnSp macro="">
      <xdr:nvCxnSpPr>
        <xdr:cNvPr id="25" name="直接箭头连接符 24"/>
        <xdr:cNvCxnSpPr/>
      </xdr:nvCxnSpPr>
      <xdr:spPr>
        <a:xfrm flipV="1">
          <a:off x="95250" y="2484755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26" name="AutoShape 1038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27" name="AutoShape 1039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28" name="AutoShape 1041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7</xdr:row>
      <xdr:rowOff>0</xdr:rowOff>
    </xdr:from>
    <xdr:to>
      <xdr:col>0</xdr:col>
      <xdr:colOff>104775</xdr:colOff>
      <xdr:row>7</xdr:row>
      <xdr:rowOff>9525</xdr:rowOff>
    </xdr:to>
    <xdr:cxnSp macro="">
      <xdr:nvCxnSpPr>
        <xdr:cNvPr id="29" name="AutoShape 1042"/>
        <xdr:cNvCxnSpPr/>
      </xdr:nvCxnSpPr>
      <xdr:spPr>
        <a:xfrm flipV="1">
          <a:off x="95250" y="2484755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30" name="AutoShape 1044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31" name="AutoShape 1045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32" name="AutoShape 1047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7</xdr:row>
      <xdr:rowOff>0</xdr:rowOff>
    </xdr:from>
    <xdr:to>
      <xdr:col>0</xdr:col>
      <xdr:colOff>104775</xdr:colOff>
      <xdr:row>7</xdr:row>
      <xdr:rowOff>9525</xdr:rowOff>
    </xdr:to>
    <xdr:cxnSp macro="">
      <xdr:nvCxnSpPr>
        <xdr:cNvPr id="33" name="AutoShape 1048"/>
        <xdr:cNvCxnSpPr/>
      </xdr:nvCxnSpPr>
      <xdr:spPr>
        <a:xfrm flipV="1">
          <a:off x="95250" y="2484755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34" name="直接箭头连接符 33"/>
        <xdr:cNvCxnSpPr/>
      </xdr:nvCxnSpPr>
      <xdr:spPr>
        <a:xfrm flipH="1" flipV="1">
          <a:off x="85725" y="2484755"/>
          <a:ext cx="21145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35" name="直接箭头连接符 34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36" name="直接箭头连接符 35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37" name="直接箭头连接符 36"/>
        <xdr:cNvCxnSpPr/>
      </xdr:nvCxnSpPr>
      <xdr:spPr>
        <a:xfrm flipH="1" flipV="1">
          <a:off x="85725" y="2484755"/>
          <a:ext cx="21145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38" name="直接箭头连接符 37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7</xdr:row>
      <xdr:rowOff>0</xdr:rowOff>
    </xdr:from>
    <xdr:to>
      <xdr:col>0</xdr:col>
      <xdr:colOff>104775</xdr:colOff>
      <xdr:row>7</xdr:row>
      <xdr:rowOff>9525</xdr:rowOff>
    </xdr:to>
    <xdr:cxnSp macro="">
      <xdr:nvCxnSpPr>
        <xdr:cNvPr id="39" name="直接箭头连接符 38"/>
        <xdr:cNvCxnSpPr/>
      </xdr:nvCxnSpPr>
      <xdr:spPr>
        <a:xfrm flipV="1">
          <a:off x="95250" y="2484755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40" name="直接箭头连接符 39"/>
        <xdr:cNvCxnSpPr/>
      </xdr:nvCxnSpPr>
      <xdr:spPr>
        <a:xfrm flipH="1" flipV="1">
          <a:off x="85725" y="2484755"/>
          <a:ext cx="21145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41" name="直接箭头连接符 40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42" name="直接箭头连接符 41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43" name="直接箭头连接符 42"/>
        <xdr:cNvCxnSpPr/>
      </xdr:nvCxnSpPr>
      <xdr:spPr>
        <a:xfrm flipH="1" flipV="1">
          <a:off x="85725" y="2484755"/>
          <a:ext cx="21145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44" name="直接箭头连接符 43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7</xdr:row>
      <xdr:rowOff>0</xdr:rowOff>
    </xdr:from>
    <xdr:to>
      <xdr:col>0</xdr:col>
      <xdr:colOff>104775</xdr:colOff>
      <xdr:row>7</xdr:row>
      <xdr:rowOff>9525</xdr:rowOff>
    </xdr:to>
    <xdr:cxnSp macro="">
      <xdr:nvCxnSpPr>
        <xdr:cNvPr id="45" name="直接箭头连接符 44"/>
        <xdr:cNvCxnSpPr/>
      </xdr:nvCxnSpPr>
      <xdr:spPr>
        <a:xfrm flipV="1">
          <a:off x="95250" y="2484755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46" name="直接箭头连接符 45"/>
        <xdr:cNvCxnSpPr/>
      </xdr:nvCxnSpPr>
      <xdr:spPr>
        <a:xfrm flipH="1" flipV="1">
          <a:off x="85725" y="2484755"/>
          <a:ext cx="21145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47" name="直接箭头连接符 46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48" name="直接箭头连接符 47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49" name="直接箭头连接符 48"/>
        <xdr:cNvCxnSpPr/>
      </xdr:nvCxnSpPr>
      <xdr:spPr>
        <a:xfrm flipH="1" flipV="1">
          <a:off x="85725" y="2484755"/>
          <a:ext cx="21145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50" name="直接箭头连接符 49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7</xdr:row>
      <xdr:rowOff>0</xdr:rowOff>
    </xdr:from>
    <xdr:to>
      <xdr:col>0</xdr:col>
      <xdr:colOff>104775</xdr:colOff>
      <xdr:row>7</xdr:row>
      <xdr:rowOff>9525</xdr:rowOff>
    </xdr:to>
    <xdr:cxnSp macro="">
      <xdr:nvCxnSpPr>
        <xdr:cNvPr id="51" name="直接箭头连接符 50"/>
        <xdr:cNvCxnSpPr/>
      </xdr:nvCxnSpPr>
      <xdr:spPr>
        <a:xfrm flipV="1">
          <a:off x="95250" y="2484755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52" name="直接箭头连接符 51"/>
        <xdr:cNvCxnSpPr/>
      </xdr:nvCxnSpPr>
      <xdr:spPr>
        <a:xfrm flipH="1" flipV="1">
          <a:off x="85725" y="2484755"/>
          <a:ext cx="21145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53" name="直接箭头连接符 52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54" name="直接箭头连接符 53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55" name="直接箭头连接符 54"/>
        <xdr:cNvCxnSpPr/>
      </xdr:nvCxnSpPr>
      <xdr:spPr>
        <a:xfrm flipH="1" flipV="1">
          <a:off x="85725" y="2484755"/>
          <a:ext cx="21145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56" name="直接箭头连接符 55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7</xdr:row>
      <xdr:rowOff>0</xdr:rowOff>
    </xdr:from>
    <xdr:to>
      <xdr:col>0</xdr:col>
      <xdr:colOff>104775</xdr:colOff>
      <xdr:row>7</xdr:row>
      <xdr:rowOff>9525</xdr:rowOff>
    </xdr:to>
    <xdr:cxnSp macro="">
      <xdr:nvCxnSpPr>
        <xdr:cNvPr id="57" name="直接箭头连接符 56"/>
        <xdr:cNvCxnSpPr/>
      </xdr:nvCxnSpPr>
      <xdr:spPr>
        <a:xfrm flipV="1">
          <a:off x="95250" y="2484755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58" name="直接箭头连接符 57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59" name="直接箭头连接符 58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60" name="直接箭头连接符 59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7</xdr:row>
      <xdr:rowOff>0</xdr:rowOff>
    </xdr:from>
    <xdr:to>
      <xdr:col>0</xdr:col>
      <xdr:colOff>104775</xdr:colOff>
      <xdr:row>7</xdr:row>
      <xdr:rowOff>9525</xdr:rowOff>
    </xdr:to>
    <xdr:cxnSp macro="">
      <xdr:nvCxnSpPr>
        <xdr:cNvPr id="61" name="直接箭头连接符 60"/>
        <xdr:cNvCxnSpPr/>
      </xdr:nvCxnSpPr>
      <xdr:spPr>
        <a:xfrm flipV="1">
          <a:off x="95250" y="2484755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62" name="直接箭头连接符 61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63" name="直接箭头连接符 62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64" name="直接箭头连接符 63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7</xdr:row>
      <xdr:rowOff>0</xdr:rowOff>
    </xdr:from>
    <xdr:to>
      <xdr:col>0</xdr:col>
      <xdr:colOff>104775</xdr:colOff>
      <xdr:row>7</xdr:row>
      <xdr:rowOff>9525</xdr:rowOff>
    </xdr:to>
    <xdr:cxnSp macro="">
      <xdr:nvCxnSpPr>
        <xdr:cNvPr id="65" name="直接箭头连接符 64"/>
        <xdr:cNvCxnSpPr/>
      </xdr:nvCxnSpPr>
      <xdr:spPr>
        <a:xfrm flipV="1">
          <a:off x="95250" y="2484755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66" name="AutoShape 1025"/>
        <xdr:cNvCxnSpPr/>
      </xdr:nvCxnSpPr>
      <xdr:spPr>
        <a:xfrm flipH="1" flipV="1">
          <a:off x="85725" y="2484755"/>
          <a:ext cx="21145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67" name="AutoShape 1026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68" name="AutoShape 1027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69" name="AutoShape 1028"/>
        <xdr:cNvCxnSpPr/>
      </xdr:nvCxnSpPr>
      <xdr:spPr>
        <a:xfrm flipH="1" flipV="1">
          <a:off x="85725" y="2484755"/>
          <a:ext cx="21145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70" name="AutoShape 1029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7</xdr:row>
      <xdr:rowOff>0</xdr:rowOff>
    </xdr:from>
    <xdr:to>
      <xdr:col>0</xdr:col>
      <xdr:colOff>104775</xdr:colOff>
      <xdr:row>7</xdr:row>
      <xdr:rowOff>9525</xdr:rowOff>
    </xdr:to>
    <xdr:cxnSp macro="">
      <xdr:nvCxnSpPr>
        <xdr:cNvPr id="71" name="AutoShape 1030"/>
        <xdr:cNvCxnSpPr/>
      </xdr:nvCxnSpPr>
      <xdr:spPr>
        <a:xfrm flipV="1">
          <a:off x="95250" y="2484755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72" name="AutoShape 1031"/>
        <xdr:cNvCxnSpPr/>
      </xdr:nvCxnSpPr>
      <xdr:spPr>
        <a:xfrm flipH="1" flipV="1">
          <a:off x="85725" y="2484755"/>
          <a:ext cx="21145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73" name="AutoShape 1032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74" name="AutoShape 1033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75" name="AutoShape 1034"/>
        <xdr:cNvCxnSpPr/>
      </xdr:nvCxnSpPr>
      <xdr:spPr>
        <a:xfrm flipH="1" flipV="1">
          <a:off x="85725" y="2484755"/>
          <a:ext cx="21145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76" name="AutoShape 1035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7</xdr:row>
      <xdr:rowOff>0</xdr:rowOff>
    </xdr:from>
    <xdr:to>
      <xdr:col>0</xdr:col>
      <xdr:colOff>104775</xdr:colOff>
      <xdr:row>7</xdr:row>
      <xdr:rowOff>9525</xdr:rowOff>
    </xdr:to>
    <xdr:cxnSp macro="">
      <xdr:nvCxnSpPr>
        <xdr:cNvPr id="77" name="AutoShape 1036"/>
        <xdr:cNvCxnSpPr/>
      </xdr:nvCxnSpPr>
      <xdr:spPr>
        <a:xfrm flipV="1">
          <a:off x="95250" y="2484755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78" name="直接箭头连接符 77"/>
        <xdr:cNvCxnSpPr/>
      </xdr:nvCxnSpPr>
      <xdr:spPr>
        <a:xfrm flipH="1" flipV="1">
          <a:off x="85725" y="2484755"/>
          <a:ext cx="21145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79" name="直接箭头连接符 78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80" name="直接箭头连接符 79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81" name="直接箭头连接符 80"/>
        <xdr:cNvCxnSpPr/>
      </xdr:nvCxnSpPr>
      <xdr:spPr>
        <a:xfrm flipH="1" flipV="1">
          <a:off x="85725" y="2484755"/>
          <a:ext cx="21145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82" name="直接箭头连接符 81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7</xdr:row>
      <xdr:rowOff>0</xdr:rowOff>
    </xdr:from>
    <xdr:to>
      <xdr:col>0</xdr:col>
      <xdr:colOff>104775</xdr:colOff>
      <xdr:row>7</xdr:row>
      <xdr:rowOff>9525</xdr:rowOff>
    </xdr:to>
    <xdr:cxnSp macro="">
      <xdr:nvCxnSpPr>
        <xdr:cNvPr id="83" name="直接箭头连接符 82"/>
        <xdr:cNvCxnSpPr/>
      </xdr:nvCxnSpPr>
      <xdr:spPr>
        <a:xfrm flipV="1">
          <a:off x="95250" y="2484755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84" name="直接箭头连接符 83"/>
        <xdr:cNvCxnSpPr/>
      </xdr:nvCxnSpPr>
      <xdr:spPr>
        <a:xfrm flipH="1" flipV="1">
          <a:off x="85725" y="2484755"/>
          <a:ext cx="21145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85" name="直接箭头连接符 84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86" name="直接箭头连接符 85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87" name="直接箭头连接符 86"/>
        <xdr:cNvCxnSpPr/>
      </xdr:nvCxnSpPr>
      <xdr:spPr>
        <a:xfrm flipH="1" flipV="1">
          <a:off x="85725" y="2484755"/>
          <a:ext cx="21145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88" name="直接箭头连接符 87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7</xdr:row>
      <xdr:rowOff>0</xdr:rowOff>
    </xdr:from>
    <xdr:to>
      <xdr:col>0</xdr:col>
      <xdr:colOff>104775</xdr:colOff>
      <xdr:row>7</xdr:row>
      <xdr:rowOff>9525</xdr:rowOff>
    </xdr:to>
    <xdr:cxnSp macro="">
      <xdr:nvCxnSpPr>
        <xdr:cNvPr id="89" name="直接箭头连接符 88"/>
        <xdr:cNvCxnSpPr/>
      </xdr:nvCxnSpPr>
      <xdr:spPr>
        <a:xfrm flipV="1">
          <a:off x="95250" y="2484755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90" name="AutoShape 1038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91" name="AutoShape 1039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92" name="AutoShape 1041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7</xdr:row>
      <xdr:rowOff>0</xdr:rowOff>
    </xdr:from>
    <xdr:to>
      <xdr:col>0</xdr:col>
      <xdr:colOff>104775</xdr:colOff>
      <xdr:row>7</xdr:row>
      <xdr:rowOff>9525</xdr:rowOff>
    </xdr:to>
    <xdr:cxnSp macro="">
      <xdr:nvCxnSpPr>
        <xdr:cNvPr id="93" name="AutoShape 1042"/>
        <xdr:cNvCxnSpPr/>
      </xdr:nvCxnSpPr>
      <xdr:spPr>
        <a:xfrm flipV="1">
          <a:off x="95250" y="2484755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94" name="AutoShape 1044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95" name="AutoShape 1045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96" name="AutoShape 1047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7</xdr:row>
      <xdr:rowOff>0</xdr:rowOff>
    </xdr:from>
    <xdr:to>
      <xdr:col>0</xdr:col>
      <xdr:colOff>104775</xdr:colOff>
      <xdr:row>7</xdr:row>
      <xdr:rowOff>9525</xdr:rowOff>
    </xdr:to>
    <xdr:cxnSp macro="">
      <xdr:nvCxnSpPr>
        <xdr:cNvPr id="97" name="AutoShape 1048"/>
        <xdr:cNvCxnSpPr/>
      </xdr:nvCxnSpPr>
      <xdr:spPr>
        <a:xfrm flipV="1">
          <a:off x="95250" y="2484755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98" name="直接箭头连接符 97"/>
        <xdr:cNvCxnSpPr/>
      </xdr:nvCxnSpPr>
      <xdr:spPr>
        <a:xfrm flipH="1" flipV="1">
          <a:off x="85725" y="2484755"/>
          <a:ext cx="21145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99" name="直接箭头连接符 98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100" name="直接箭头连接符 99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101" name="直接箭头连接符 100"/>
        <xdr:cNvCxnSpPr/>
      </xdr:nvCxnSpPr>
      <xdr:spPr>
        <a:xfrm flipH="1" flipV="1">
          <a:off x="85725" y="2484755"/>
          <a:ext cx="21145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102" name="直接箭头连接符 101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7</xdr:row>
      <xdr:rowOff>0</xdr:rowOff>
    </xdr:from>
    <xdr:to>
      <xdr:col>0</xdr:col>
      <xdr:colOff>104775</xdr:colOff>
      <xdr:row>7</xdr:row>
      <xdr:rowOff>9525</xdr:rowOff>
    </xdr:to>
    <xdr:cxnSp macro="">
      <xdr:nvCxnSpPr>
        <xdr:cNvPr id="103" name="直接箭头连接符 102"/>
        <xdr:cNvCxnSpPr/>
      </xdr:nvCxnSpPr>
      <xdr:spPr>
        <a:xfrm flipV="1">
          <a:off x="95250" y="2484755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104" name="直接箭头连接符 103"/>
        <xdr:cNvCxnSpPr/>
      </xdr:nvCxnSpPr>
      <xdr:spPr>
        <a:xfrm flipH="1" flipV="1">
          <a:off x="85725" y="2484755"/>
          <a:ext cx="21145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105" name="直接箭头连接符 104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106" name="直接箭头连接符 105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107" name="直接箭头连接符 106"/>
        <xdr:cNvCxnSpPr/>
      </xdr:nvCxnSpPr>
      <xdr:spPr>
        <a:xfrm flipH="1" flipV="1">
          <a:off x="85725" y="2484755"/>
          <a:ext cx="21145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108" name="直接箭头连接符 107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7</xdr:row>
      <xdr:rowOff>0</xdr:rowOff>
    </xdr:from>
    <xdr:to>
      <xdr:col>0</xdr:col>
      <xdr:colOff>104775</xdr:colOff>
      <xdr:row>7</xdr:row>
      <xdr:rowOff>9525</xdr:rowOff>
    </xdr:to>
    <xdr:cxnSp macro="">
      <xdr:nvCxnSpPr>
        <xdr:cNvPr id="109" name="直接箭头连接符 108"/>
        <xdr:cNvCxnSpPr/>
      </xdr:nvCxnSpPr>
      <xdr:spPr>
        <a:xfrm flipV="1">
          <a:off x="95250" y="2484755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110" name="直接箭头连接符 109"/>
        <xdr:cNvCxnSpPr/>
      </xdr:nvCxnSpPr>
      <xdr:spPr>
        <a:xfrm flipH="1" flipV="1">
          <a:off x="85725" y="2484755"/>
          <a:ext cx="21145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111" name="直接箭头连接符 110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112" name="直接箭头连接符 111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113" name="直接箭头连接符 112"/>
        <xdr:cNvCxnSpPr/>
      </xdr:nvCxnSpPr>
      <xdr:spPr>
        <a:xfrm flipH="1" flipV="1">
          <a:off x="85725" y="2484755"/>
          <a:ext cx="21145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114" name="直接箭头连接符 113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7</xdr:row>
      <xdr:rowOff>0</xdr:rowOff>
    </xdr:from>
    <xdr:to>
      <xdr:col>0</xdr:col>
      <xdr:colOff>104775</xdr:colOff>
      <xdr:row>7</xdr:row>
      <xdr:rowOff>9525</xdr:rowOff>
    </xdr:to>
    <xdr:cxnSp macro="">
      <xdr:nvCxnSpPr>
        <xdr:cNvPr id="115" name="直接箭头连接符 114"/>
        <xdr:cNvCxnSpPr/>
      </xdr:nvCxnSpPr>
      <xdr:spPr>
        <a:xfrm flipV="1">
          <a:off x="95250" y="2484755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116" name="直接箭头连接符 115"/>
        <xdr:cNvCxnSpPr/>
      </xdr:nvCxnSpPr>
      <xdr:spPr>
        <a:xfrm flipH="1" flipV="1">
          <a:off x="85725" y="2484755"/>
          <a:ext cx="21145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117" name="直接箭头连接符 116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118" name="直接箭头连接符 117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7</xdr:row>
      <xdr:rowOff>0</xdr:rowOff>
    </xdr:from>
    <xdr:to>
      <xdr:col>1</xdr:col>
      <xdr:colOff>85725</xdr:colOff>
      <xdr:row>7</xdr:row>
      <xdr:rowOff>9525</xdr:rowOff>
    </xdr:to>
    <xdr:cxnSp macro="">
      <xdr:nvCxnSpPr>
        <xdr:cNvPr id="119" name="直接箭头连接符 118"/>
        <xdr:cNvCxnSpPr/>
      </xdr:nvCxnSpPr>
      <xdr:spPr>
        <a:xfrm flipH="1" flipV="1">
          <a:off x="85725" y="2484755"/>
          <a:ext cx="21145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120" name="直接箭头连接符 119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7</xdr:row>
      <xdr:rowOff>0</xdr:rowOff>
    </xdr:from>
    <xdr:to>
      <xdr:col>0</xdr:col>
      <xdr:colOff>104775</xdr:colOff>
      <xdr:row>7</xdr:row>
      <xdr:rowOff>9525</xdr:rowOff>
    </xdr:to>
    <xdr:cxnSp macro="">
      <xdr:nvCxnSpPr>
        <xdr:cNvPr id="121" name="直接箭头连接符 120"/>
        <xdr:cNvCxnSpPr/>
      </xdr:nvCxnSpPr>
      <xdr:spPr>
        <a:xfrm flipV="1">
          <a:off x="95250" y="2484755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122" name="直接箭头连接符 121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123" name="直接箭头连接符 122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124" name="直接箭头连接符 123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7</xdr:row>
      <xdr:rowOff>0</xdr:rowOff>
    </xdr:from>
    <xdr:to>
      <xdr:col>0</xdr:col>
      <xdr:colOff>104775</xdr:colOff>
      <xdr:row>7</xdr:row>
      <xdr:rowOff>9525</xdr:rowOff>
    </xdr:to>
    <xdr:cxnSp macro="">
      <xdr:nvCxnSpPr>
        <xdr:cNvPr id="125" name="直接箭头连接符 124"/>
        <xdr:cNvCxnSpPr/>
      </xdr:nvCxnSpPr>
      <xdr:spPr>
        <a:xfrm flipV="1">
          <a:off x="95250" y="2484755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126" name="直接箭头连接符 125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127" name="直接箭头连接符 126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85725</xdr:colOff>
      <xdr:row>7</xdr:row>
      <xdr:rowOff>9525</xdr:rowOff>
    </xdr:to>
    <xdr:cxnSp macro="">
      <xdr:nvCxnSpPr>
        <xdr:cNvPr id="128" name="直接箭头连接符 127"/>
        <xdr:cNvCxnSpPr/>
      </xdr:nvCxnSpPr>
      <xdr:spPr>
        <a:xfrm flipH="1" flipV="1">
          <a:off x="0" y="2484755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7</xdr:row>
      <xdr:rowOff>0</xdr:rowOff>
    </xdr:from>
    <xdr:to>
      <xdr:col>0</xdr:col>
      <xdr:colOff>104775</xdr:colOff>
      <xdr:row>7</xdr:row>
      <xdr:rowOff>9525</xdr:rowOff>
    </xdr:to>
    <xdr:cxnSp macro="">
      <xdr:nvCxnSpPr>
        <xdr:cNvPr id="129" name="直接箭头连接符 128"/>
        <xdr:cNvCxnSpPr/>
      </xdr:nvCxnSpPr>
      <xdr:spPr>
        <a:xfrm flipV="1">
          <a:off x="95250" y="2484755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25</xdr:row>
      <xdr:rowOff>0</xdr:rowOff>
    </xdr:from>
    <xdr:to>
      <xdr:col>0</xdr:col>
      <xdr:colOff>2276475</xdr:colOff>
      <xdr:row>25</xdr:row>
      <xdr:rowOff>9525</xdr:rowOff>
    </xdr:to>
    <xdr:cxnSp macro="">
      <xdr:nvCxnSpPr>
        <xdr:cNvPr id="2" name="AutoShape 1"/>
        <xdr:cNvCxnSpPr/>
      </xdr:nvCxnSpPr>
      <xdr:spPr>
        <a:xfrm flipH="1" flipV="1">
          <a:off x="85725" y="519303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3" name="AutoShape 2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4" name="AutoShape 3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25</xdr:row>
      <xdr:rowOff>0</xdr:rowOff>
    </xdr:from>
    <xdr:to>
      <xdr:col>0</xdr:col>
      <xdr:colOff>2276475</xdr:colOff>
      <xdr:row>25</xdr:row>
      <xdr:rowOff>9525</xdr:rowOff>
    </xdr:to>
    <xdr:cxnSp macro="">
      <xdr:nvCxnSpPr>
        <xdr:cNvPr id="5" name="AutoShape 4"/>
        <xdr:cNvCxnSpPr/>
      </xdr:nvCxnSpPr>
      <xdr:spPr>
        <a:xfrm flipH="1" flipV="1">
          <a:off x="85725" y="519303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6" name="AutoShape 5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25</xdr:row>
      <xdr:rowOff>0</xdr:rowOff>
    </xdr:from>
    <xdr:to>
      <xdr:col>0</xdr:col>
      <xdr:colOff>104775</xdr:colOff>
      <xdr:row>25</xdr:row>
      <xdr:rowOff>9525</xdr:rowOff>
    </xdr:to>
    <xdr:cxnSp macro="">
      <xdr:nvCxnSpPr>
        <xdr:cNvPr id="7" name="AutoShape 6"/>
        <xdr:cNvCxnSpPr/>
      </xdr:nvCxnSpPr>
      <xdr:spPr>
        <a:xfrm flipV="1">
          <a:off x="95250" y="5193030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85725</xdr:colOff>
      <xdr:row>25</xdr:row>
      <xdr:rowOff>0</xdr:rowOff>
    </xdr:from>
    <xdr:to>
      <xdr:col>0</xdr:col>
      <xdr:colOff>2276475</xdr:colOff>
      <xdr:row>25</xdr:row>
      <xdr:rowOff>9525</xdr:rowOff>
    </xdr:to>
    <xdr:cxnSp macro="">
      <xdr:nvCxnSpPr>
        <xdr:cNvPr id="8" name="AutoShape 7"/>
        <xdr:cNvCxnSpPr/>
      </xdr:nvCxnSpPr>
      <xdr:spPr>
        <a:xfrm flipH="1" flipV="1">
          <a:off x="85725" y="519303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9" name="AutoShape 8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10" name="AutoShape 9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25</xdr:row>
      <xdr:rowOff>0</xdr:rowOff>
    </xdr:from>
    <xdr:to>
      <xdr:col>0</xdr:col>
      <xdr:colOff>2276475</xdr:colOff>
      <xdr:row>25</xdr:row>
      <xdr:rowOff>9525</xdr:rowOff>
    </xdr:to>
    <xdr:cxnSp macro="">
      <xdr:nvCxnSpPr>
        <xdr:cNvPr id="11" name="AutoShape 10"/>
        <xdr:cNvCxnSpPr/>
      </xdr:nvCxnSpPr>
      <xdr:spPr>
        <a:xfrm flipH="1" flipV="1">
          <a:off x="85725" y="519303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12" name="AutoShape 11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25</xdr:row>
      <xdr:rowOff>0</xdr:rowOff>
    </xdr:from>
    <xdr:to>
      <xdr:col>0</xdr:col>
      <xdr:colOff>104775</xdr:colOff>
      <xdr:row>25</xdr:row>
      <xdr:rowOff>9525</xdr:rowOff>
    </xdr:to>
    <xdr:cxnSp macro="">
      <xdr:nvCxnSpPr>
        <xdr:cNvPr id="13" name="AutoShape 12"/>
        <xdr:cNvCxnSpPr/>
      </xdr:nvCxnSpPr>
      <xdr:spPr>
        <a:xfrm flipV="1">
          <a:off x="95250" y="5193030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4" name="AutoShape 13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5" name="AutoShape 14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6" name="AutoShape 15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7" name="AutoShape 16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8" name="AutoShape 17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9" name="AutoShape 18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0" name="AutoShape 19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1" name="AutoShape 20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2" name="AutoShape 25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3" name="AutoShape 26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4" name="AutoShape 27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5" name="AutoShape 28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6" name="AutoShape 33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7" name="AutoShape 34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8" name="AutoShape 35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9" name="AutoShape 36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25</xdr:row>
      <xdr:rowOff>0</xdr:rowOff>
    </xdr:from>
    <xdr:to>
      <xdr:col>0</xdr:col>
      <xdr:colOff>2276475</xdr:colOff>
      <xdr:row>25</xdr:row>
      <xdr:rowOff>9525</xdr:rowOff>
    </xdr:to>
    <xdr:cxnSp macro="">
      <xdr:nvCxnSpPr>
        <xdr:cNvPr id="30" name="直接箭头连接符 29"/>
        <xdr:cNvCxnSpPr/>
      </xdr:nvCxnSpPr>
      <xdr:spPr>
        <a:xfrm flipH="1" flipV="1">
          <a:off x="85725" y="519303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31" name="直接箭头连接符 30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32" name="直接箭头连接符 31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25</xdr:row>
      <xdr:rowOff>0</xdr:rowOff>
    </xdr:from>
    <xdr:to>
      <xdr:col>0</xdr:col>
      <xdr:colOff>2276475</xdr:colOff>
      <xdr:row>25</xdr:row>
      <xdr:rowOff>9525</xdr:rowOff>
    </xdr:to>
    <xdr:cxnSp macro="">
      <xdr:nvCxnSpPr>
        <xdr:cNvPr id="33" name="直接箭头连接符 32"/>
        <xdr:cNvCxnSpPr/>
      </xdr:nvCxnSpPr>
      <xdr:spPr>
        <a:xfrm flipH="1" flipV="1">
          <a:off x="85725" y="519303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34" name="直接箭头连接符 33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25</xdr:row>
      <xdr:rowOff>0</xdr:rowOff>
    </xdr:from>
    <xdr:to>
      <xdr:col>0</xdr:col>
      <xdr:colOff>104775</xdr:colOff>
      <xdr:row>25</xdr:row>
      <xdr:rowOff>9525</xdr:rowOff>
    </xdr:to>
    <xdr:cxnSp macro="">
      <xdr:nvCxnSpPr>
        <xdr:cNvPr id="35" name="直接箭头连接符 34"/>
        <xdr:cNvCxnSpPr/>
      </xdr:nvCxnSpPr>
      <xdr:spPr>
        <a:xfrm flipV="1">
          <a:off x="95250" y="5193030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85725</xdr:colOff>
      <xdr:row>25</xdr:row>
      <xdr:rowOff>0</xdr:rowOff>
    </xdr:from>
    <xdr:to>
      <xdr:col>0</xdr:col>
      <xdr:colOff>2276475</xdr:colOff>
      <xdr:row>25</xdr:row>
      <xdr:rowOff>9525</xdr:rowOff>
    </xdr:to>
    <xdr:cxnSp macro="">
      <xdr:nvCxnSpPr>
        <xdr:cNvPr id="36" name="直接箭头连接符 35"/>
        <xdr:cNvCxnSpPr/>
      </xdr:nvCxnSpPr>
      <xdr:spPr>
        <a:xfrm flipH="1" flipV="1">
          <a:off x="85725" y="519303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37" name="直接箭头连接符 36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38" name="直接箭头连接符 37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25</xdr:row>
      <xdr:rowOff>0</xdr:rowOff>
    </xdr:from>
    <xdr:to>
      <xdr:col>0</xdr:col>
      <xdr:colOff>2276475</xdr:colOff>
      <xdr:row>25</xdr:row>
      <xdr:rowOff>9525</xdr:rowOff>
    </xdr:to>
    <xdr:cxnSp macro="">
      <xdr:nvCxnSpPr>
        <xdr:cNvPr id="39" name="直接箭头连接符 38"/>
        <xdr:cNvCxnSpPr/>
      </xdr:nvCxnSpPr>
      <xdr:spPr>
        <a:xfrm flipH="1" flipV="1">
          <a:off x="85725" y="519303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40" name="直接箭头连接符 39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25</xdr:row>
      <xdr:rowOff>0</xdr:rowOff>
    </xdr:from>
    <xdr:to>
      <xdr:col>0</xdr:col>
      <xdr:colOff>104775</xdr:colOff>
      <xdr:row>25</xdr:row>
      <xdr:rowOff>9525</xdr:rowOff>
    </xdr:to>
    <xdr:cxnSp macro="">
      <xdr:nvCxnSpPr>
        <xdr:cNvPr id="41" name="直接箭头连接符 40"/>
        <xdr:cNvCxnSpPr/>
      </xdr:nvCxnSpPr>
      <xdr:spPr>
        <a:xfrm flipV="1">
          <a:off x="95250" y="5193030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42" name="直接箭头连接符 41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43" name="直接箭头连接符 42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44" name="直接箭头连接符 43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45" name="直接箭头连接符 44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46" name="直接箭头连接符 45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47" name="直接箭头连接符 46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48" name="直接箭头连接符 47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49" name="直接箭头连接符 48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50" name="直接箭头连接符 49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51" name="直接箭头连接符 50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52" name="直接箭头连接符 51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53" name="直接箭头连接符 52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54" name="直接箭头连接符 53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55" name="直接箭头连接符 54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56" name="直接箭头连接符 55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57" name="直接箭头连接符 56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25</xdr:row>
      <xdr:rowOff>0</xdr:rowOff>
    </xdr:from>
    <xdr:to>
      <xdr:col>0</xdr:col>
      <xdr:colOff>2276475</xdr:colOff>
      <xdr:row>25</xdr:row>
      <xdr:rowOff>9525</xdr:rowOff>
    </xdr:to>
    <xdr:cxnSp macro="">
      <xdr:nvCxnSpPr>
        <xdr:cNvPr id="58" name="AutoShape 41"/>
        <xdr:cNvCxnSpPr/>
      </xdr:nvCxnSpPr>
      <xdr:spPr>
        <a:xfrm flipH="1" flipV="1">
          <a:off x="85725" y="519303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59" name="AutoShape 42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60" name="AutoShape 43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25</xdr:row>
      <xdr:rowOff>0</xdr:rowOff>
    </xdr:from>
    <xdr:to>
      <xdr:col>0</xdr:col>
      <xdr:colOff>2276475</xdr:colOff>
      <xdr:row>25</xdr:row>
      <xdr:rowOff>9525</xdr:rowOff>
    </xdr:to>
    <xdr:cxnSp macro="">
      <xdr:nvCxnSpPr>
        <xdr:cNvPr id="61" name="AutoShape 44"/>
        <xdr:cNvCxnSpPr/>
      </xdr:nvCxnSpPr>
      <xdr:spPr>
        <a:xfrm flipH="1" flipV="1">
          <a:off x="85725" y="519303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62" name="AutoShape 45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25</xdr:row>
      <xdr:rowOff>0</xdr:rowOff>
    </xdr:from>
    <xdr:to>
      <xdr:col>0</xdr:col>
      <xdr:colOff>104775</xdr:colOff>
      <xdr:row>25</xdr:row>
      <xdr:rowOff>9525</xdr:rowOff>
    </xdr:to>
    <xdr:cxnSp macro="">
      <xdr:nvCxnSpPr>
        <xdr:cNvPr id="63" name="AutoShape 46"/>
        <xdr:cNvCxnSpPr/>
      </xdr:nvCxnSpPr>
      <xdr:spPr>
        <a:xfrm flipV="1">
          <a:off x="95250" y="5193030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85725</xdr:colOff>
      <xdr:row>25</xdr:row>
      <xdr:rowOff>0</xdr:rowOff>
    </xdr:from>
    <xdr:to>
      <xdr:col>0</xdr:col>
      <xdr:colOff>2276475</xdr:colOff>
      <xdr:row>25</xdr:row>
      <xdr:rowOff>9525</xdr:rowOff>
    </xdr:to>
    <xdr:cxnSp macro="">
      <xdr:nvCxnSpPr>
        <xdr:cNvPr id="64" name="AutoShape 47"/>
        <xdr:cNvCxnSpPr/>
      </xdr:nvCxnSpPr>
      <xdr:spPr>
        <a:xfrm flipH="1" flipV="1">
          <a:off x="85725" y="519303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65" name="AutoShape 48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66" name="AutoShape 49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25</xdr:row>
      <xdr:rowOff>0</xdr:rowOff>
    </xdr:from>
    <xdr:to>
      <xdr:col>0</xdr:col>
      <xdr:colOff>2276475</xdr:colOff>
      <xdr:row>25</xdr:row>
      <xdr:rowOff>9525</xdr:rowOff>
    </xdr:to>
    <xdr:cxnSp macro="">
      <xdr:nvCxnSpPr>
        <xdr:cNvPr id="67" name="AutoShape 50"/>
        <xdr:cNvCxnSpPr/>
      </xdr:nvCxnSpPr>
      <xdr:spPr>
        <a:xfrm flipH="1" flipV="1">
          <a:off x="85725" y="519303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68" name="AutoShape 51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25</xdr:row>
      <xdr:rowOff>0</xdr:rowOff>
    </xdr:from>
    <xdr:to>
      <xdr:col>0</xdr:col>
      <xdr:colOff>104775</xdr:colOff>
      <xdr:row>25</xdr:row>
      <xdr:rowOff>9525</xdr:rowOff>
    </xdr:to>
    <xdr:cxnSp macro="">
      <xdr:nvCxnSpPr>
        <xdr:cNvPr id="69" name="AutoShape 52"/>
        <xdr:cNvCxnSpPr/>
      </xdr:nvCxnSpPr>
      <xdr:spPr>
        <a:xfrm flipV="1">
          <a:off x="95250" y="5193030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70" name="AutoShape 53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71" name="AutoShape 54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72" name="AutoShape 55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73" name="AutoShape 56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74" name="AutoShape 57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75" name="AutoShape 58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76" name="AutoShape 59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77" name="AutoShape 60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78" name="AutoShape 65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79" name="AutoShape 66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80" name="AutoShape 67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81" name="AutoShape 68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82" name="AutoShape 73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83" name="AutoShape 74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84" name="AutoShape 75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85" name="AutoShape 76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25</xdr:row>
      <xdr:rowOff>0</xdr:rowOff>
    </xdr:from>
    <xdr:to>
      <xdr:col>0</xdr:col>
      <xdr:colOff>2276475</xdr:colOff>
      <xdr:row>25</xdr:row>
      <xdr:rowOff>9525</xdr:rowOff>
    </xdr:to>
    <xdr:cxnSp macro="">
      <xdr:nvCxnSpPr>
        <xdr:cNvPr id="86" name="直接箭头连接符 85"/>
        <xdr:cNvCxnSpPr/>
      </xdr:nvCxnSpPr>
      <xdr:spPr>
        <a:xfrm flipH="1" flipV="1">
          <a:off x="85725" y="519303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87" name="直接箭头连接符 86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88" name="直接箭头连接符 87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25</xdr:row>
      <xdr:rowOff>0</xdr:rowOff>
    </xdr:from>
    <xdr:to>
      <xdr:col>0</xdr:col>
      <xdr:colOff>2276475</xdr:colOff>
      <xdr:row>25</xdr:row>
      <xdr:rowOff>9525</xdr:rowOff>
    </xdr:to>
    <xdr:cxnSp macro="">
      <xdr:nvCxnSpPr>
        <xdr:cNvPr id="89" name="直接箭头连接符 88"/>
        <xdr:cNvCxnSpPr/>
      </xdr:nvCxnSpPr>
      <xdr:spPr>
        <a:xfrm flipH="1" flipV="1">
          <a:off x="85725" y="519303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90" name="直接箭头连接符 89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25</xdr:row>
      <xdr:rowOff>0</xdr:rowOff>
    </xdr:from>
    <xdr:to>
      <xdr:col>0</xdr:col>
      <xdr:colOff>104775</xdr:colOff>
      <xdr:row>25</xdr:row>
      <xdr:rowOff>9525</xdr:rowOff>
    </xdr:to>
    <xdr:cxnSp macro="">
      <xdr:nvCxnSpPr>
        <xdr:cNvPr id="91" name="直接箭头连接符 90"/>
        <xdr:cNvCxnSpPr/>
      </xdr:nvCxnSpPr>
      <xdr:spPr>
        <a:xfrm flipV="1">
          <a:off x="95250" y="5193030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85725</xdr:colOff>
      <xdr:row>25</xdr:row>
      <xdr:rowOff>0</xdr:rowOff>
    </xdr:from>
    <xdr:to>
      <xdr:col>0</xdr:col>
      <xdr:colOff>2276475</xdr:colOff>
      <xdr:row>25</xdr:row>
      <xdr:rowOff>9525</xdr:rowOff>
    </xdr:to>
    <xdr:cxnSp macro="">
      <xdr:nvCxnSpPr>
        <xdr:cNvPr id="92" name="直接箭头连接符 91"/>
        <xdr:cNvCxnSpPr/>
      </xdr:nvCxnSpPr>
      <xdr:spPr>
        <a:xfrm flipH="1" flipV="1">
          <a:off x="85725" y="519303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93" name="直接箭头连接符 92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94" name="直接箭头连接符 93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25</xdr:row>
      <xdr:rowOff>0</xdr:rowOff>
    </xdr:from>
    <xdr:to>
      <xdr:col>0</xdr:col>
      <xdr:colOff>2276475</xdr:colOff>
      <xdr:row>25</xdr:row>
      <xdr:rowOff>9525</xdr:rowOff>
    </xdr:to>
    <xdr:cxnSp macro="">
      <xdr:nvCxnSpPr>
        <xdr:cNvPr id="95" name="直接箭头连接符 94"/>
        <xdr:cNvCxnSpPr/>
      </xdr:nvCxnSpPr>
      <xdr:spPr>
        <a:xfrm flipH="1" flipV="1">
          <a:off x="85725" y="519303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96" name="直接箭头连接符 95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25</xdr:row>
      <xdr:rowOff>0</xdr:rowOff>
    </xdr:from>
    <xdr:to>
      <xdr:col>0</xdr:col>
      <xdr:colOff>104775</xdr:colOff>
      <xdr:row>25</xdr:row>
      <xdr:rowOff>9525</xdr:rowOff>
    </xdr:to>
    <xdr:cxnSp macro="">
      <xdr:nvCxnSpPr>
        <xdr:cNvPr id="97" name="直接箭头连接符 96"/>
        <xdr:cNvCxnSpPr/>
      </xdr:nvCxnSpPr>
      <xdr:spPr>
        <a:xfrm flipV="1">
          <a:off x="95250" y="5193030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98" name="直接箭头连接符 97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99" name="直接箭头连接符 98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00" name="直接箭头连接符 99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01" name="直接箭头连接符 100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02" name="直接箭头连接符 101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03" name="直接箭头连接符 102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04" name="直接箭头连接符 103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05" name="直接箭头连接符 104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06" name="直接箭头连接符 105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07" name="直接箭头连接符 106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08" name="直接箭头连接符 107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09" name="直接箭头连接符 108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10" name="直接箭头连接符 109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11" name="直接箭头连接符 110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12" name="直接箭头连接符 111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13" name="直接箭头连接符 112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25</xdr:row>
      <xdr:rowOff>0</xdr:rowOff>
    </xdr:from>
    <xdr:to>
      <xdr:col>0</xdr:col>
      <xdr:colOff>2276475</xdr:colOff>
      <xdr:row>25</xdr:row>
      <xdr:rowOff>9525</xdr:rowOff>
    </xdr:to>
    <xdr:cxnSp macro="">
      <xdr:nvCxnSpPr>
        <xdr:cNvPr id="114" name="直接箭头连接符 113"/>
        <xdr:cNvCxnSpPr/>
      </xdr:nvCxnSpPr>
      <xdr:spPr>
        <a:xfrm flipH="1" flipV="1">
          <a:off x="85725" y="519303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115" name="直接箭头连接符 114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116" name="直接箭头连接符 115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25</xdr:row>
      <xdr:rowOff>0</xdr:rowOff>
    </xdr:from>
    <xdr:to>
      <xdr:col>0</xdr:col>
      <xdr:colOff>2276475</xdr:colOff>
      <xdr:row>25</xdr:row>
      <xdr:rowOff>9525</xdr:rowOff>
    </xdr:to>
    <xdr:cxnSp macro="">
      <xdr:nvCxnSpPr>
        <xdr:cNvPr id="117" name="直接箭头连接符 116"/>
        <xdr:cNvCxnSpPr/>
      </xdr:nvCxnSpPr>
      <xdr:spPr>
        <a:xfrm flipH="1" flipV="1">
          <a:off x="85725" y="519303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118" name="直接箭头连接符 117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25</xdr:row>
      <xdr:rowOff>0</xdr:rowOff>
    </xdr:from>
    <xdr:to>
      <xdr:col>0</xdr:col>
      <xdr:colOff>104775</xdr:colOff>
      <xdr:row>25</xdr:row>
      <xdr:rowOff>9525</xdr:rowOff>
    </xdr:to>
    <xdr:cxnSp macro="">
      <xdr:nvCxnSpPr>
        <xdr:cNvPr id="119" name="直接箭头连接符 118"/>
        <xdr:cNvCxnSpPr/>
      </xdr:nvCxnSpPr>
      <xdr:spPr>
        <a:xfrm flipV="1">
          <a:off x="95250" y="5193030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85725</xdr:colOff>
      <xdr:row>25</xdr:row>
      <xdr:rowOff>0</xdr:rowOff>
    </xdr:from>
    <xdr:to>
      <xdr:col>0</xdr:col>
      <xdr:colOff>2276475</xdr:colOff>
      <xdr:row>25</xdr:row>
      <xdr:rowOff>9525</xdr:rowOff>
    </xdr:to>
    <xdr:cxnSp macro="">
      <xdr:nvCxnSpPr>
        <xdr:cNvPr id="120" name="直接箭头连接符 119"/>
        <xdr:cNvCxnSpPr/>
      </xdr:nvCxnSpPr>
      <xdr:spPr>
        <a:xfrm flipH="1" flipV="1">
          <a:off x="85725" y="519303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121" name="直接箭头连接符 120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122" name="直接箭头连接符 121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25</xdr:row>
      <xdr:rowOff>0</xdr:rowOff>
    </xdr:from>
    <xdr:to>
      <xdr:col>0</xdr:col>
      <xdr:colOff>2276475</xdr:colOff>
      <xdr:row>25</xdr:row>
      <xdr:rowOff>9525</xdr:rowOff>
    </xdr:to>
    <xdr:cxnSp macro="">
      <xdr:nvCxnSpPr>
        <xdr:cNvPr id="123" name="直接箭头连接符 122"/>
        <xdr:cNvCxnSpPr/>
      </xdr:nvCxnSpPr>
      <xdr:spPr>
        <a:xfrm flipH="1" flipV="1">
          <a:off x="85725" y="519303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124" name="直接箭头连接符 123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25</xdr:row>
      <xdr:rowOff>0</xdr:rowOff>
    </xdr:from>
    <xdr:to>
      <xdr:col>0</xdr:col>
      <xdr:colOff>104775</xdr:colOff>
      <xdr:row>25</xdr:row>
      <xdr:rowOff>9525</xdr:rowOff>
    </xdr:to>
    <xdr:cxnSp macro="">
      <xdr:nvCxnSpPr>
        <xdr:cNvPr id="125" name="直接箭头连接符 124"/>
        <xdr:cNvCxnSpPr/>
      </xdr:nvCxnSpPr>
      <xdr:spPr>
        <a:xfrm flipV="1">
          <a:off x="95250" y="5193030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26" name="直接箭头连接符 125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27" name="直接箭头连接符 126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28" name="直接箭头连接符 127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29" name="直接箭头连接符 128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30" name="直接箭头连接符 129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31" name="直接箭头连接符 130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32" name="直接箭头连接符 131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33" name="直接箭头连接符 132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34" name="直接箭头连接符 133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35" name="直接箭头连接符 134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36" name="直接箭头连接符 135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37" name="直接箭头连接符 136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38" name="直接箭头连接符 137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39" name="直接箭头连接符 138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40" name="直接箭头连接符 139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41" name="直接箭头连接符 140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25</xdr:row>
      <xdr:rowOff>0</xdr:rowOff>
    </xdr:from>
    <xdr:to>
      <xdr:col>0</xdr:col>
      <xdr:colOff>2276475</xdr:colOff>
      <xdr:row>25</xdr:row>
      <xdr:rowOff>9525</xdr:rowOff>
    </xdr:to>
    <xdr:cxnSp macro="">
      <xdr:nvCxnSpPr>
        <xdr:cNvPr id="142" name="直接箭头连接符 141"/>
        <xdr:cNvCxnSpPr/>
      </xdr:nvCxnSpPr>
      <xdr:spPr>
        <a:xfrm flipH="1" flipV="1">
          <a:off x="85725" y="519303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143" name="直接箭头连接符 142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144" name="直接箭头连接符 143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25</xdr:row>
      <xdr:rowOff>0</xdr:rowOff>
    </xdr:from>
    <xdr:to>
      <xdr:col>0</xdr:col>
      <xdr:colOff>2276475</xdr:colOff>
      <xdr:row>25</xdr:row>
      <xdr:rowOff>9525</xdr:rowOff>
    </xdr:to>
    <xdr:cxnSp macro="">
      <xdr:nvCxnSpPr>
        <xdr:cNvPr id="145" name="直接箭头连接符 144"/>
        <xdr:cNvCxnSpPr/>
      </xdr:nvCxnSpPr>
      <xdr:spPr>
        <a:xfrm flipH="1" flipV="1">
          <a:off x="85725" y="519303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146" name="直接箭头连接符 145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25</xdr:row>
      <xdr:rowOff>0</xdr:rowOff>
    </xdr:from>
    <xdr:to>
      <xdr:col>0</xdr:col>
      <xdr:colOff>104775</xdr:colOff>
      <xdr:row>25</xdr:row>
      <xdr:rowOff>9525</xdr:rowOff>
    </xdr:to>
    <xdr:cxnSp macro="">
      <xdr:nvCxnSpPr>
        <xdr:cNvPr id="147" name="直接箭头连接符 146"/>
        <xdr:cNvCxnSpPr/>
      </xdr:nvCxnSpPr>
      <xdr:spPr>
        <a:xfrm flipV="1">
          <a:off x="95250" y="5193030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85725</xdr:colOff>
      <xdr:row>25</xdr:row>
      <xdr:rowOff>0</xdr:rowOff>
    </xdr:from>
    <xdr:to>
      <xdr:col>0</xdr:col>
      <xdr:colOff>2276475</xdr:colOff>
      <xdr:row>25</xdr:row>
      <xdr:rowOff>9525</xdr:rowOff>
    </xdr:to>
    <xdr:cxnSp macro="">
      <xdr:nvCxnSpPr>
        <xdr:cNvPr id="148" name="直接箭头连接符 147"/>
        <xdr:cNvCxnSpPr/>
      </xdr:nvCxnSpPr>
      <xdr:spPr>
        <a:xfrm flipH="1" flipV="1">
          <a:off x="85725" y="519303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149" name="直接箭头连接符 148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150" name="直接箭头连接符 149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25</xdr:row>
      <xdr:rowOff>0</xdr:rowOff>
    </xdr:from>
    <xdr:to>
      <xdr:col>0</xdr:col>
      <xdr:colOff>2276475</xdr:colOff>
      <xdr:row>25</xdr:row>
      <xdr:rowOff>9525</xdr:rowOff>
    </xdr:to>
    <xdr:cxnSp macro="">
      <xdr:nvCxnSpPr>
        <xdr:cNvPr id="151" name="直接箭头连接符 150"/>
        <xdr:cNvCxnSpPr/>
      </xdr:nvCxnSpPr>
      <xdr:spPr>
        <a:xfrm flipH="1" flipV="1">
          <a:off x="85725" y="519303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152" name="直接箭头连接符 151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25</xdr:row>
      <xdr:rowOff>0</xdr:rowOff>
    </xdr:from>
    <xdr:to>
      <xdr:col>0</xdr:col>
      <xdr:colOff>104775</xdr:colOff>
      <xdr:row>25</xdr:row>
      <xdr:rowOff>9525</xdr:rowOff>
    </xdr:to>
    <xdr:cxnSp macro="">
      <xdr:nvCxnSpPr>
        <xdr:cNvPr id="153" name="直接箭头连接符 152"/>
        <xdr:cNvCxnSpPr/>
      </xdr:nvCxnSpPr>
      <xdr:spPr>
        <a:xfrm flipV="1">
          <a:off x="95250" y="5193030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54" name="直接箭头连接符 153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55" name="直接箭头连接符 154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56" name="直接箭头连接符 155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57" name="直接箭头连接符 156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58" name="直接箭头连接符 157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59" name="直接箭头连接符 158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60" name="直接箭头连接符 159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61" name="直接箭头连接符 160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62" name="直接箭头连接符 161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63" name="直接箭头连接符 162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64" name="直接箭头连接符 163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65" name="直接箭头连接符 164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66" name="直接箭头连接符 165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67" name="直接箭头连接符 166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68" name="直接箭头连接符 167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69" name="直接箭头连接符 168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25</xdr:row>
      <xdr:rowOff>0</xdr:rowOff>
    </xdr:from>
    <xdr:to>
      <xdr:col>0</xdr:col>
      <xdr:colOff>2276475</xdr:colOff>
      <xdr:row>25</xdr:row>
      <xdr:rowOff>9525</xdr:rowOff>
    </xdr:to>
    <xdr:cxnSp macro="">
      <xdr:nvCxnSpPr>
        <xdr:cNvPr id="170" name="AutoShape 1"/>
        <xdr:cNvCxnSpPr/>
      </xdr:nvCxnSpPr>
      <xdr:spPr>
        <a:xfrm flipH="1" flipV="1">
          <a:off x="85725" y="519303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171" name="AutoShape 2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172" name="AutoShape 3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25</xdr:row>
      <xdr:rowOff>0</xdr:rowOff>
    </xdr:from>
    <xdr:to>
      <xdr:col>0</xdr:col>
      <xdr:colOff>2276475</xdr:colOff>
      <xdr:row>25</xdr:row>
      <xdr:rowOff>9525</xdr:rowOff>
    </xdr:to>
    <xdr:cxnSp macro="">
      <xdr:nvCxnSpPr>
        <xdr:cNvPr id="173" name="AutoShape 4"/>
        <xdr:cNvCxnSpPr/>
      </xdr:nvCxnSpPr>
      <xdr:spPr>
        <a:xfrm flipH="1" flipV="1">
          <a:off x="85725" y="519303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174" name="AutoShape 5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25</xdr:row>
      <xdr:rowOff>0</xdr:rowOff>
    </xdr:from>
    <xdr:to>
      <xdr:col>0</xdr:col>
      <xdr:colOff>104775</xdr:colOff>
      <xdr:row>25</xdr:row>
      <xdr:rowOff>9525</xdr:rowOff>
    </xdr:to>
    <xdr:cxnSp macro="">
      <xdr:nvCxnSpPr>
        <xdr:cNvPr id="175" name="AutoShape 6"/>
        <xdr:cNvCxnSpPr/>
      </xdr:nvCxnSpPr>
      <xdr:spPr>
        <a:xfrm flipV="1">
          <a:off x="95250" y="5193030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85725</xdr:colOff>
      <xdr:row>25</xdr:row>
      <xdr:rowOff>0</xdr:rowOff>
    </xdr:from>
    <xdr:to>
      <xdr:col>0</xdr:col>
      <xdr:colOff>2276475</xdr:colOff>
      <xdr:row>25</xdr:row>
      <xdr:rowOff>9525</xdr:rowOff>
    </xdr:to>
    <xdr:cxnSp macro="">
      <xdr:nvCxnSpPr>
        <xdr:cNvPr id="176" name="AutoShape 7"/>
        <xdr:cNvCxnSpPr/>
      </xdr:nvCxnSpPr>
      <xdr:spPr>
        <a:xfrm flipH="1" flipV="1">
          <a:off x="85725" y="519303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177" name="AutoShape 8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178" name="AutoShape 9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25</xdr:row>
      <xdr:rowOff>0</xdr:rowOff>
    </xdr:from>
    <xdr:to>
      <xdr:col>0</xdr:col>
      <xdr:colOff>2276475</xdr:colOff>
      <xdr:row>25</xdr:row>
      <xdr:rowOff>9525</xdr:rowOff>
    </xdr:to>
    <xdr:cxnSp macro="">
      <xdr:nvCxnSpPr>
        <xdr:cNvPr id="179" name="AutoShape 10"/>
        <xdr:cNvCxnSpPr/>
      </xdr:nvCxnSpPr>
      <xdr:spPr>
        <a:xfrm flipH="1" flipV="1">
          <a:off x="85725" y="519303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180" name="AutoShape 11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25</xdr:row>
      <xdr:rowOff>0</xdr:rowOff>
    </xdr:from>
    <xdr:to>
      <xdr:col>0</xdr:col>
      <xdr:colOff>104775</xdr:colOff>
      <xdr:row>25</xdr:row>
      <xdr:rowOff>9525</xdr:rowOff>
    </xdr:to>
    <xdr:cxnSp macro="">
      <xdr:nvCxnSpPr>
        <xdr:cNvPr id="181" name="AutoShape 12"/>
        <xdr:cNvCxnSpPr/>
      </xdr:nvCxnSpPr>
      <xdr:spPr>
        <a:xfrm flipV="1">
          <a:off x="95250" y="5193030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82" name="AutoShape 13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83" name="AutoShape 14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84" name="AutoShape 15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85" name="AutoShape 16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86" name="AutoShape 17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87" name="AutoShape 18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88" name="AutoShape 19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89" name="AutoShape 20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90" name="AutoShape 25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91" name="AutoShape 26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92" name="AutoShape 27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93" name="AutoShape 28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94" name="AutoShape 33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95" name="AutoShape 34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96" name="AutoShape 35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197" name="AutoShape 36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25</xdr:row>
      <xdr:rowOff>0</xdr:rowOff>
    </xdr:from>
    <xdr:to>
      <xdr:col>0</xdr:col>
      <xdr:colOff>2276475</xdr:colOff>
      <xdr:row>25</xdr:row>
      <xdr:rowOff>9525</xdr:rowOff>
    </xdr:to>
    <xdr:cxnSp macro="">
      <xdr:nvCxnSpPr>
        <xdr:cNvPr id="198" name="直接箭头连接符 197"/>
        <xdr:cNvCxnSpPr/>
      </xdr:nvCxnSpPr>
      <xdr:spPr>
        <a:xfrm flipH="1" flipV="1">
          <a:off x="85725" y="519303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199" name="直接箭头连接符 198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200" name="直接箭头连接符 199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25</xdr:row>
      <xdr:rowOff>0</xdr:rowOff>
    </xdr:from>
    <xdr:to>
      <xdr:col>0</xdr:col>
      <xdr:colOff>2276475</xdr:colOff>
      <xdr:row>25</xdr:row>
      <xdr:rowOff>9525</xdr:rowOff>
    </xdr:to>
    <xdr:cxnSp macro="">
      <xdr:nvCxnSpPr>
        <xdr:cNvPr id="201" name="直接箭头连接符 200"/>
        <xdr:cNvCxnSpPr/>
      </xdr:nvCxnSpPr>
      <xdr:spPr>
        <a:xfrm flipH="1" flipV="1">
          <a:off x="85725" y="519303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202" name="直接箭头连接符 201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25</xdr:row>
      <xdr:rowOff>0</xdr:rowOff>
    </xdr:from>
    <xdr:to>
      <xdr:col>0</xdr:col>
      <xdr:colOff>104775</xdr:colOff>
      <xdr:row>25</xdr:row>
      <xdr:rowOff>9525</xdr:rowOff>
    </xdr:to>
    <xdr:cxnSp macro="">
      <xdr:nvCxnSpPr>
        <xdr:cNvPr id="203" name="直接箭头连接符 202"/>
        <xdr:cNvCxnSpPr/>
      </xdr:nvCxnSpPr>
      <xdr:spPr>
        <a:xfrm flipV="1">
          <a:off x="95250" y="5193030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85725</xdr:colOff>
      <xdr:row>25</xdr:row>
      <xdr:rowOff>0</xdr:rowOff>
    </xdr:from>
    <xdr:to>
      <xdr:col>0</xdr:col>
      <xdr:colOff>2276475</xdr:colOff>
      <xdr:row>25</xdr:row>
      <xdr:rowOff>9525</xdr:rowOff>
    </xdr:to>
    <xdr:cxnSp macro="">
      <xdr:nvCxnSpPr>
        <xdr:cNvPr id="204" name="直接箭头连接符 203"/>
        <xdr:cNvCxnSpPr/>
      </xdr:nvCxnSpPr>
      <xdr:spPr>
        <a:xfrm flipH="1" flipV="1">
          <a:off x="85725" y="519303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205" name="直接箭头连接符 204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206" name="直接箭头连接符 205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25</xdr:row>
      <xdr:rowOff>0</xdr:rowOff>
    </xdr:from>
    <xdr:to>
      <xdr:col>0</xdr:col>
      <xdr:colOff>2276475</xdr:colOff>
      <xdr:row>25</xdr:row>
      <xdr:rowOff>9525</xdr:rowOff>
    </xdr:to>
    <xdr:cxnSp macro="">
      <xdr:nvCxnSpPr>
        <xdr:cNvPr id="207" name="直接箭头连接符 206"/>
        <xdr:cNvCxnSpPr/>
      </xdr:nvCxnSpPr>
      <xdr:spPr>
        <a:xfrm flipH="1" flipV="1">
          <a:off x="85725" y="519303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208" name="直接箭头连接符 207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25</xdr:row>
      <xdr:rowOff>0</xdr:rowOff>
    </xdr:from>
    <xdr:to>
      <xdr:col>0</xdr:col>
      <xdr:colOff>104775</xdr:colOff>
      <xdr:row>25</xdr:row>
      <xdr:rowOff>9525</xdr:rowOff>
    </xdr:to>
    <xdr:cxnSp macro="">
      <xdr:nvCxnSpPr>
        <xdr:cNvPr id="209" name="直接箭头连接符 208"/>
        <xdr:cNvCxnSpPr/>
      </xdr:nvCxnSpPr>
      <xdr:spPr>
        <a:xfrm flipV="1">
          <a:off x="95250" y="5193030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10" name="直接箭头连接符 209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11" name="直接箭头连接符 210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12" name="直接箭头连接符 211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13" name="直接箭头连接符 212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14" name="直接箭头连接符 213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15" name="直接箭头连接符 214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16" name="直接箭头连接符 215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17" name="直接箭头连接符 216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18" name="直接箭头连接符 217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19" name="直接箭头连接符 218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20" name="直接箭头连接符 219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21" name="直接箭头连接符 220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22" name="直接箭头连接符 221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23" name="直接箭头连接符 222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24" name="直接箭头连接符 223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25" name="直接箭头连接符 224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25</xdr:row>
      <xdr:rowOff>0</xdr:rowOff>
    </xdr:from>
    <xdr:to>
      <xdr:col>0</xdr:col>
      <xdr:colOff>2276475</xdr:colOff>
      <xdr:row>25</xdr:row>
      <xdr:rowOff>9525</xdr:rowOff>
    </xdr:to>
    <xdr:cxnSp macro="">
      <xdr:nvCxnSpPr>
        <xdr:cNvPr id="226" name="AutoShape 41"/>
        <xdr:cNvCxnSpPr/>
      </xdr:nvCxnSpPr>
      <xdr:spPr>
        <a:xfrm flipH="1" flipV="1">
          <a:off x="85725" y="519303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227" name="AutoShape 42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228" name="AutoShape 43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25</xdr:row>
      <xdr:rowOff>0</xdr:rowOff>
    </xdr:from>
    <xdr:to>
      <xdr:col>0</xdr:col>
      <xdr:colOff>2276475</xdr:colOff>
      <xdr:row>25</xdr:row>
      <xdr:rowOff>9525</xdr:rowOff>
    </xdr:to>
    <xdr:cxnSp macro="">
      <xdr:nvCxnSpPr>
        <xdr:cNvPr id="229" name="AutoShape 44"/>
        <xdr:cNvCxnSpPr/>
      </xdr:nvCxnSpPr>
      <xdr:spPr>
        <a:xfrm flipH="1" flipV="1">
          <a:off x="85725" y="519303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230" name="AutoShape 45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25</xdr:row>
      <xdr:rowOff>0</xdr:rowOff>
    </xdr:from>
    <xdr:to>
      <xdr:col>0</xdr:col>
      <xdr:colOff>104775</xdr:colOff>
      <xdr:row>25</xdr:row>
      <xdr:rowOff>9525</xdr:rowOff>
    </xdr:to>
    <xdr:cxnSp macro="">
      <xdr:nvCxnSpPr>
        <xdr:cNvPr id="231" name="AutoShape 46"/>
        <xdr:cNvCxnSpPr/>
      </xdr:nvCxnSpPr>
      <xdr:spPr>
        <a:xfrm flipV="1">
          <a:off x="95250" y="5193030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85725</xdr:colOff>
      <xdr:row>25</xdr:row>
      <xdr:rowOff>0</xdr:rowOff>
    </xdr:from>
    <xdr:to>
      <xdr:col>0</xdr:col>
      <xdr:colOff>2276475</xdr:colOff>
      <xdr:row>25</xdr:row>
      <xdr:rowOff>9525</xdr:rowOff>
    </xdr:to>
    <xdr:cxnSp macro="">
      <xdr:nvCxnSpPr>
        <xdr:cNvPr id="232" name="AutoShape 47"/>
        <xdr:cNvCxnSpPr/>
      </xdr:nvCxnSpPr>
      <xdr:spPr>
        <a:xfrm flipH="1" flipV="1">
          <a:off x="85725" y="519303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233" name="AutoShape 48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234" name="AutoShape 49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25</xdr:row>
      <xdr:rowOff>0</xdr:rowOff>
    </xdr:from>
    <xdr:to>
      <xdr:col>0</xdr:col>
      <xdr:colOff>2276475</xdr:colOff>
      <xdr:row>25</xdr:row>
      <xdr:rowOff>9525</xdr:rowOff>
    </xdr:to>
    <xdr:cxnSp macro="">
      <xdr:nvCxnSpPr>
        <xdr:cNvPr id="235" name="AutoShape 50"/>
        <xdr:cNvCxnSpPr/>
      </xdr:nvCxnSpPr>
      <xdr:spPr>
        <a:xfrm flipH="1" flipV="1">
          <a:off x="85725" y="519303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236" name="AutoShape 51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25</xdr:row>
      <xdr:rowOff>0</xdr:rowOff>
    </xdr:from>
    <xdr:to>
      <xdr:col>0</xdr:col>
      <xdr:colOff>104775</xdr:colOff>
      <xdr:row>25</xdr:row>
      <xdr:rowOff>9525</xdr:rowOff>
    </xdr:to>
    <xdr:cxnSp macro="">
      <xdr:nvCxnSpPr>
        <xdr:cNvPr id="237" name="AutoShape 52"/>
        <xdr:cNvCxnSpPr/>
      </xdr:nvCxnSpPr>
      <xdr:spPr>
        <a:xfrm flipV="1">
          <a:off x="95250" y="5193030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38" name="AutoShape 53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39" name="AutoShape 54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40" name="AutoShape 55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41" name="AutoShape 56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42" name="AutoShape 57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43" name="AutoShape 58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44" name="AutoShape 59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45" name="AutoShape 60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46" name="AutoShape 65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47" name="AutoShape 66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48" name="AutoShape 67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49" name="AutoShape 68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50" name="AutoShape 73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51" name="AutoShape 74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52" name="AutoShape 75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53" name="AutoShape 76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25</xdr:row>
      <xdr:rowOff>0</xdr:rowOff>
    </xdr:from>
    <xdr:to>
      <xdr:col>0</xdr:col>
      <xdr:colOff>2276475</xdr:colOff>
      <xdr:row>25</xdr:row>
      <xdr:rowOff>9525</xdr:rowOff>
    </xdr:to>
    <xdr:cxnSp macro="">
      <xdr:nvCxnSpPr>
        <xdr:cNvPr id="254" name="直接箭头连接符 253"/>
        <xdr:cNvCxnSpPr/>
      </xdr:nvCxnSpPr>
      <xdr:spPr>
        <a:xfrm flipH="1" flipV="1">
          <a:off x="85725" y="519303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255" name="直接箭头连接符 254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256" name="直接箭头连接符 255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25</xdr:row>
      <xdr:rowOff>0</xdr:rowOff>
    </xdr:from>
    <xdr:to>
      <xdr:col>0</xdr:col>
      <xdr:colOff>2276475</xdr:colOff>
      <xdr:row>25</xdr:row>
      <xdr:rowOff>9525</xdr:rowOff>
    </xdr:to>
    <xdr:cxnSp macro="">
      <xdr:nvCxnSpPr>
        <xdr:cNvPr id="257" name="直接箭头连接符 256"/>
        <xdr:cNvCxnSpPr/>
      </xdr:nvCxnSpPr>
      <xdr:spPr>
        <a:xfrm flipH="1" flipV="1">
          <a:off x="85725" y="519303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258" name="直接箭头连接符 257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25</xdr:row>
      <xdr:rowOff>0</xdr:rowOff>
    </xdr:from>
    <xdr:to>
      <xdr:col>0</xdr:col>
      <xdr:colOff>104775</xdr:colOff>
      <xdr:row>25</xdr:row>
      <xdr:rowOff>9525</xdr:rowOff>
    </xdr:to>
    <xdr:cxnSp macro="">
      <xdr:nvCxnSpPr>
        <xdr:cNvPr id="259" name="直接箭头连接符 258"/>
        <xdr:cNvCxnSpPr/>
      </xdr:nvCxnSpPr>
      <xdr:spPr>
        <a:xfrm flipV="1">
          <a:off x="95250" y="5193030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85725</xdr:colOff>
      <xdr:row>25</xdr:row>
      <xdr:rowOff>0</xdr:rowOff>
    </xdr:from>
    <xdr:to>
      <xdr:col>0</xdr:col>
      <xdr:colOff>2276475</xdr:colOff>
      <xdr:row>25</xdr:row>
      <xdr:rowOff>9525</xdr:rowOff>
    </xdr:to>
    <xdr:cxnSp macro="">
      <xdr:nvCxnSpPr>
        <xdr:cNvPr id="260" name="直接箭头连接符 259"/>
        <xdr:cNvCxnSpPr/>
      </xdr:nvCxnSpPr>
      <xdr:spPr>
        <a:xfrm flipH="1" flipV="1">
          <a:off x="85725" y="519303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261" name="直接箭头连接符 260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262" name="直接箭头连接符 261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25</xdr:row>
      <xdr:rowOff>0</xdr:rowOff>
    </xdr:from>
    <xdr:to>
      <xdr:col>0</xdr:col>
      <xdr:colOff>2276475</xdr:colOff>
      <xdr:row>25</xdr:row>
      <xdr:rowOff>9525</xdr:rowOff>
    </xdr:to>
    <xdr:cxnSp macro="">
      <xdr:nvCxnSpPr>
        <xdr:cNvPr id="263" name="直接箭头连接符 262"/>
        <xdr:cNvCxnSpPr/>
      </xdr:nvCxnSpPr>
      <xdr:spPr>
        <a:xfrm flipH="1" flipV="1">
          <a:off x="85725" y="519303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264" name="直接箭头连接符 263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25</xdr:row>
      <xdr:rowOff>0</xdr:rowOff>
    </xdr:from>
    <xdr:to>
      <xdr:col>0</xdr:col>
      <xdr:colOff>104775</xdr:colOff>
      <xdr:row>25</xdr:row>
      <xdr:rowOff>9525</xdr:rowOff>
    </xdr:to>
    <xdr:cxnSp macro="">
      <xdr:nvCxnSpPr>
        <xdr:cNvPr id="265" name="直接箭头连接符 264"/>
        <xdr:cNvCxnSpPr/>
      </xdr:nvCxnSpPr>
      <xdr:spPr>
        <a:xfrm flipV="1">
          <a:off x="95250" y="5193030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66" name="直接箭头连接符 265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67" name="直接箭头连接符 266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68" name="直接箭头连接符 267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69" name="直接箭头连接符 268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70" name="直接箭头连接符 269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71" name="直接箭头连接符 270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72" name="直接箭头连接符 271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73" name="直接箭头连接符 272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74" name="直接箭头连接符 273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75" name="直接箭头连接符 274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76" name="直接箭头连接符 275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77" name="直接箭头连接符 276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78" name="直接箭头连接符 277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79" name="直接箭头连接符 278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80" name="直接箭头连接符 279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81" name="直接箭头连接符 280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25</xdr:row>
      <xdr:rowOff>0</xdr:rowOff>
    </xdr:from>
    <xdr:to>
      <xdr:col>0</xdr:col>
      <xdr:colOff>2276475</xdr:colOff>
      <xdr:row>25</xdr:row>
      <xdr:rowOff>9525</xdr:rowOff>
    </xdr:to>
    <xdr:cxnSp macro="">
      <xdr:nvCxnSpPr>
        <xdr:cNvPr id="282" name="直接箭头连接符 281"/>
        <xdr:cNvCxnSpPr/>
      </xdr:nvCxnSpPr>
      <xdr:spPr>
        <a:xfrm flipH="1" flipV="1">
          <a:off x="85725" y="519303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283" name="直接箭头连接符 282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284" name="直接箭头连接符 283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25</xdr:row>
      <xdr:rowOff>0</xdr:rowOff>
    </xdr:from>
    <xdr:to>
      <xdr:col>0</xdr:col>
      <xdr:colOff>2276475</xdr:colOff>
      <xdr:row>25</xdr:row>
      <xdr:rowOff>9525</xdr:rowOff>
    </xdr:to>
    <xdr:cxnSp macro="">
      <xdr:nvCxnSpPr>
        <xdr:cNvPr id="285" name="直接箭头连接符 284"/>
        <xdr:cNvCxnSpPr/>
      </xdr:nvCxnSpPr>
      <xdr:spPr>
        <a:xfrm flipH="1" flipV="1">
          <a:off x="85725" y="519303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286" name="直接箭头连接符 285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25</xdr:row>
      <xdr:rowOff>0</xdr:rowOff>
    </xdr:from>
    <xdr:to>
      <xdr:col>0</xdr:col>
      <xdr:colOff>104775</xdr:colOff>
      <xdr:row>25</xdr:row>
      <xdr:rowOff>9525</xdr:rowOff>
    </xdr:to>
    <xdr:cxnSp macro="">
      <xdr:nvCxnSpPr>
        <xdr:cNvPr id="287" name="直接箭头连接符 286"/>
        <xdr:cNvCxnSpPr/>
      </xdr:nvCxnSpPr>
      <xdr:spPr>
        <a:xfrm flipV="1">
          <a:off x="95250" y="5193030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85725</xdr:colOff>
      <xdr:row>25</xdr:row>
      <xdr:rowOff>0</xdr:rowOff>
    </xdr:from>
    <xdr:to>
      <xdr:col>0</xdr:col>
      <xdr:colOff>2276475</xdr:colOff>
      <xdr:row>25</xdr:row>
      <xdr:rowOff>9525</xdr:rowOff>
    </xdr:to>
    <xdr:cxnSp macro="">
      <xdr:nvCxnSpPr>
        <xdr:cNvPr id="288" name="直接箭头连接符 287"/>
        <xdr:cNvCxnSpPr/>
      </xdr:nvCxnSpPr>
      <xdr:spPr>
        <a:xfrm flipH="1" flipV="1">
          <a:off x="85725" y="519303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289" name="直接箭头连接符 288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290" name="直接箭头连接符 289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25</xdr:row>
      <xdr:rowOff>0</xdr:rowOff>
    </xdr:from>
    <xdr:to>
      <xdr:col>0</xdr:col>
      <xdr:colOff>2276475</xdr:colOff>
      <xdr:row>25</xdr:row>
      <xdr:rowOff>9525</xdr:rowOff>
    </xdr:to>
    <xdr:cxnSp macro="">
      <xdr:nvCxnSpPr>
        <xdr:cNvPr id="291" name="直接箭头连接符 290"/>
        <xdr:cNvCxnSpPr/>
      </xdr:nvCxnSpPr>
      <xdr:spPr>
        <a:xfrm flipH="1" flipV="1">
          <a:off x="85725" y="519303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292" name="直接箭头连接符 291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25</xdr:row>
      <xdr:rowOff>0</xdr:rowOff>
    </xdr:from>
    <xdr:to>
      <xdr:col>0</xdr:col>
      <xdr:colOff>104775</xdr:colOff>
      <xdr:row>25</xdr:row>
      <xdr:rowOff>9525</xdr:rowOff>
    </xdr:to>
    <xdr:cxnSp macro="">
      <xdr:nvCxnSpPr>
        <xdr:cNvPr id="293" name="直接箭头连接符 292"/>
        <xdr:cNvCxnSpPr/>
      </xdr:nvCxnSpPr>
      <xdr:spPr>
        <a:xfrm flipV="1">
          <a:off x="95250" y="5193030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94" name="直接箭头连接符 293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95" name="直接箭头连接符 294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96" name="直接箭头连接符 295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97" name="直接箭头连接符 296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98" name="直接箭头连接符 297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299" name="直接箭头连接符 298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300" name="直接箭头连接符 299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301" name="直接箭头连接符 300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302" name="直接箭头连接符 301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303" name="直接箭头连接符 302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304" name="直接箭头连接符 303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305" name="直接箭头连接符 304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306" name="直接箭头连接符 305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307" name="直接箭头连接符 306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308" name="直接箭头连接符 307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309" name="直接箭头连接符 308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25</xdr:row>
      <xdr:rowOff>0</xdr:rowOff>
    </xdr:from>
    <xdr:to>
      <xdr:col>0</xdr:col>
      <xdr:colOff>2276475</xdr:colOff>
      <xdr:row>25</xdr:row>
      <xdr:rowOff>9525</xdr:rowOff>
    </xdr:to>
    <xdr:cxnSp macro="">
      <xdr:nvCxnSpPr>
        <xdr:cNvPr id="310" name="直接箭头连接符 309"/>
        <xdr:cNvCxnSpPr/>
      </xdr:nvCxnSpPr>
      <xdr:spPr>
        <a:xfrm flipH="1" flipV="1">
          <a:off x="85725" y="519303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311" name="直接箭头连接符 310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312" name="直接箭头连接符 311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25</xdr:row>
      <xdr:rowOff>0</xdr:rowOff>
    </xdr:from>
    <xdr:to>
      <xdr:col>0</xdr:col>
      <xdr:colOff>2276475</xdr:colOff>
      <xdr:row>25</xdr:row>
      <xdr:rowOff>9525</xdr:rowOff>
    </xdr:to>
    <xdr:cxnSp macro="">
      <xdr:nvCxnSpPr>
        <xdr:cNvPr id="313" name="直接箭头连接符 312"/>
        <xdr:cNvCxnSpPr/>
      </xdr:nvCxnSpPr>
      <xdr:spPr>
        <a:xfrm flipH="1" flipV="1">
          <a:off x="85725" y="519303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314" name="直接箭头连接符 313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25</xdr:row>
      <xdr:rowOff>0</xdr:rowOff>
    </xdr:from>
    <xdr:to>
      <xdr:col>0</xdr:col>
      <xdr:colOff>104775</xdr:colOff>
      <xdr:row>25</xdr:row>
      <xdr:rowOff>9525</xdr:rowOff>
    </xdr:to>
    <xdr:cxnSp macro="">
      <xdr:nvCxnSpPr>
        <xdr:cNvPr id="315" name="直接箭头连接符 314"/>
        <xdr:cNvCxnSpPr/>
      </xdr:nvCxnSpPr>
      <xdr:spPr>
        <a:xfrm flipV="1">
          <a:off x="95250" y="5193030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0</xdr:col>
      <xdr:colOff>85725</xdr:colOff>
      <xdr:row>25</xdr:row>
      <xdr:rowOff>0</xdr:rowOff>
    </xdr:from>
    <xdr:to>
      <xdr:col>0</xdr:col>
      <xdr:colOff>2276475</xdr:colOff>
      <xdr:row>25</xdr:row>
      <xdr:rowOff>9525</xdr:rowOff>
    </xdr:to>
    <xdr:cxnSp macro="">
      <xdr:nvCxnSpPr>
        <xdr:cNvPr id="316" name="直接箭头连接符 315"/>
        <xdr:cNvCxnSpPr/>
      </xdr:nvCxnSpPr>
      <xdr:spPr>
        <a:xfrm flipH="1" flipV="1">
          <a:off x="85725" y="519303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317" name="直接箭头连接符 316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318" name="直接箭头连接符 317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85725</xdr:colOff>
      <xdr:row>25</xdr:row>
      <xdr:rowOff>0</xdr:rowOff>
    </xdr:from>
    <xdr:to>
      <xdr:col>0</xdr:col>
      <xdr:colOff>2276475</xdr:colOff>
      <xdr:row>25</xdr:row>
      <xdr:rowOff>9525</xdr:rowOff>
    </xdr:to>
    <xdr:cxnSp macro="">
      <xdr:nvCxnSpPr>
        <xdr:cNvPr id="319" name="直接箭头连接符 318"/>
        <xdr:cNvCxnSpPr/>
      </xdr:nvCxnSpPr>
      <xdr:spPr>
        <a:xfrm flipH="1" flipV="1">
          <a:off x="85725" y="5193030"/>
          <a:ext cx="2190750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85725</xdr:colOff>
      <xdr:row>25</xdr:row>
      <xdr:rowOff>9525</xdr:rowOff>
    </xdr:to>
    <xdr:cxnSp macro="">
      <xdr:nvCxnSpPr>
        <xdr:cNvPr id="320" name="直接箭头连接符 319"/>
        <xdr:cNvCxnSpPr/>
      </xdr:nvCxnSpPr>
      <xdr:spPr>
        <a:xfrm flipH="1" flipV="1">
          <a:off x="0" y="5193030"/>
          <a:ext cx="857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0</xdr:col>
      <xdr:colOff>95250</xdr:colOff>
      <xdr:row>25</xdr:row>
      <xdr:rowOff>0</xdr:rowOff>
    </xdr:from>
    <xdr:to>
      <xdr:col>0</xdr:col>
      <xdr:colOff>104775</xdr:colOff>
      <xdr:row>25</xdr:row>
      <xdr:rowOff>9525</xdr:rowOff>
    </xdr:to>
    <xdr:cxnSp macro="">
      <xdr:nvCxnSpPr>
        <xdr:cNvPr id="321" name="直接箭头连接符 320"/>
        <xdr:cNvCxnSpPr/>
      </xdr:nvCxnSpPr>
      <xdr:spPr>
        <a:xfrm flipV="1">
          <a:off x="95250" y="5193030"/>
          <a:ext cx="9525" cy="9525"/>
        </a:xfrm>
        <a:prstGeom prst="straightConnector1">
          <a:avLst/>
        </a:prstGeom>
        <a:ln w="0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322" name="直接箭头连接符 321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323" name="直接箭头连接符 322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324" name="直接箭头连接符 323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325" name="直接箭头连接符 324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326" name="直接箭头连接符 325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327" name="直接箭头连接符 326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328" name="直接箭头连接符 327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329" name="直接箭头连接符 328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330" name="直接箭头连接符 329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331" name="直接箭头连接符 330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332" name="直接箭头连接符 331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333" name="直接箭头连接符 332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334" name="直接箭头连接符 333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335" name="直接箭头连接符 334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336" name="直接箭头连接符 335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1</xdr:col>
      <xdr:colOff>85725</xdr:colOff>
      <xdr:row>25</xdr:row>
      <xdr:rowOff>0</xdr:rowOff>
    </xdr:from>
    <xdr:to>
      <xdr:col>1</xdr:col>
      <xdr:colOff>971550</xdr:colOff>
      <xdr:row>25</xdr:row>
      <xdr:rowOff>9525</xdr:rowOff>
    </xdr:to>
    <xdr:cxnSp macro="">
      <xdr:nvCxnSpPr>
        <xdr:cNvPr id="337" name="直接箭头连接符 336"/>
        <xdr:cNvCxnSpPr/>
      </xdr:nvCxnSpPr>
      <xdr:spPr>
        <a:xfrm flipH="1" flipV="1">
          <a:off x="3524250" y="5193030"/>
          <a:ext cx="885825" cy="9525"/>
        </a:xfrm>
        <a:prstGeom prst="straightConnector1">
          <a:avLst/>
        </a:prstGeom>
        <a:ln w="9525">
          <a:noFill/>
        </a:ln>
      </xdr:spPr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66675</xdr:rowOff>
    </xdr:to>
    <xdr:sp macro="" textlink="">
      <xdr:nvSpPr>
        <xdr:cNvPr id="2" name="Text Box 2"/>
        <xdr:cNvSpPr txBox="1">
          <a:spLocks noChangeArrowheads="1"/>
        </xdr:cNvSpPr>
      </xdr:nvSpPr>
      <xdr:spPr>
        <a:xfrm>
          <a:off x="6105525" y="628650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66675</xdr:rowOff>
    </xdr:to>
    <xdr:sp macro="" textlink="">
      <xdr:nvSpPr>
        <xdr:cNvPr id="3" name="Text Box 4"/>
        <xdr:cNvSpPr txBox="1">
          <a:spLocks noChangeArrowheads="1"/>
        </xdr:cNvSpPr>
      </xdr:nvSpPr>
      <xdr:spPr>
        <a:xfrm>
          <a:off x="6105525" y="628650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66675</xdr:rowOff>
    </xdr:to>
    <xdr:sp macro="" textlink="">
      <xdr:nvSpPr>
        <xdr:cNvPr id="4" name="Text Box 6"/>
        <xdr:cNvSpPr txBox="1">
          <a:spLocks noChangeArrowheads="1"/>
        </xdr:cNvSpPr>
      </xdr:nvSpPr>
      <xdr:spPr>
        <a:xfrm>
          <a:off x="6105525" y="628650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66675</xdr:rowOff>
    </xdr:to>
    <xdr:sp macro="" textlink="">
      <xdr:nvSpPr>
        <xdr:cNvPr id="5" name="Text Box 8"/>
        <xdr:cNvSpPr txBox="1">
          <a:spLocks noChangeArrowheads="1"/>
        </xdr:cNvSpPr>
      </xdr:nvSpPr>
      <xdr:spPr>
        <a:xfrm>
          <a:off x="6105525" y="628650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66675</xdr:rowOff>
    </xdr:to>
    <xdr:sp macro="" textlink="">
      <xdr:nvSpPr>
        <xdr:cNvPr id="6" name="Text Box 10"/>
        <xdr:cNvSpPr txBox="1">
          <a:spLocks noChangeArrowheads="1"/>
        </xdr:cNvSpPr>
      </xdr:nvSpPr>
      <xdr:spPr>
        <a:xfrm>
          <a:off x="6105525" y="628650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76200</xdr:colOff>
      <xdr:row>2</xdr:row>
      <xdr:rowOff>66675</xdr:rowOff>
    </xdr:to>
    <xdr:sp macro="" textlink="">
      <xdr:nvSpPr>
        <xdr:cNvPr id="7" name="Text Box 12"/>
        <xdr:cNvSpPr txBox="1">
          <a:spLocks noChangeArrowheads="1"/>
        </xdr:cNvSpPr>
      </xdr:nvSpPr>
      <xdr:spPr>
        <a:xfrm>
          <a:off x="6105525" y="628650"/>
          <a:ext cx="7620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5&#24180;&#39640;&#26032;&#21306;&#20154;&#22823;&#39044;&#31639;&#33609;&#26696;&#38468;&#34920;12.3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39"/>
      <sheetName val="表40"/>
      <sheetName val="表41"/>
      <sheetName val="表42"/>
      <sheetName val="表43"/>
    </sheetNames>
    <sheetDataSet>
      <sheetData sheetId="0"/>
      <sheetData sheetId="1"/>
      <sheetData sheetId="2">
        <row r="30">
          <cell r="B30">
            <v>28022</v>
          </cell>
          <cell r="C30">
            <v>23224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workbookViewId="0">
      <selection activeCell="J10" sqref="J10"/>
    </sheetView>
  </sheetViews>
  <sheetFormatPr defaultColWidth="9" defaultRowHeight="24" customHeight="1"/>
  <cols>
    <col min="1" max="1" width="42.375" style="3" customWidth="1"/>
    <col min="2" max="5" width="12.875" style="3" customWidth="1"/>
    <col min="6" max="6" width="13" style="3" customWidth="1"/>
    <col min="7" max="7" width="5.625" style="15" hidden="1" customWidth="1"/>
    <col min="8" max="16384" width="9" style="3"/>
  </cols>
  <sheetData>
    <row r="1" spans="1:7" s="26" customFormat="1" ht="21.95" customHeight="1">
      <c r="A1" s="38" t="s">
        <v>0</v>
      </c>
      <c r="B1" s="38"/>
      <c r="C1" s="38"/>
      <c r="D1" s="38"/>
      <c r="E1" s="38"/>
      <c r="F1" s="38"/>
      <c r="G1" s="31"/>
    </row>
    <row r="2" spans="1:7" s="15" customFormat="1" ht="18.75" customHeight="1">
      <c r="A2" s="3" t="s">
        <v>1</v>
      </c>
      <c r="B2" s="3"/>
      <c r="C2" s="3"/>
      <c r="D2" s="3"/>
      <c r="E2" s="39" t="s">
        <v>2</v>
      </c>
      <c r="F2" s="39"/>
    </row>
    <row r="3" spans="1:7" s="15" customFormat="1" ht="21" customHeight="1">
      <c r="A3" s="42" t="s">
        <v>3</v>
      </c>
      <c r="B3" s="43" t="s">
        <v>4</v>
      </c>
      <c r="C3" s="40" t="s">
        <v>5</v>
      </c>
      <c r="D3" s="41"/>
      <c r="E3" s="42" t="s">
        <v>6</v>
      </c>
      <c r="F3" s="42"/>
    </row>
    <row r="4" spans="1:7" ht="21" customHeight="1">
      <c r="A4" s="42"/>
      <c r="B4" s="44"/>
      <c r="C4" s="16" t="s">
        <v>7</v>
      </c>
      <c r="D4" s="16" t="s">
        <v>8</v>
      </c>
      <c r="E4" s="16" t="s">
        <v>9</v>
      </c>
      <c r="F4" s="16" t="s">
        <v>10</v>
      </c>
      <c r="G4" s="15" t="s">
        <v>11</v>
      </c>
    </row>
    <row r="5" spans="1:7" ht="21" customHeight="1">
      <c r="A5" s="30" t="s">
        <v>12</v>
      </c>
      <c r="B5" s="24">
        <f t="shared" ref="B5:C5" si="0">B6+B23</f>
        <v>44448</v>
      </c>
      <c r="C5" s="24">
        <f t="shared" si="0"/>
        <v>53373</v>
      </c>
      <c r="D5" s="32">
        <f t="shared" ref="D5:D38" si="1">(C5/B5)*100</f>
        <v>120.07964362851</v>
      </c>
      <c r="E5" s="24">
        <f t="shared" ref="E5:E38" si="2">C5-G5</f>
        <v>11056</v>
      </c>
      <c r="F5" s="33">
        <f t="shared" ref="F5:F38" si="3">(E5/G5)*100</f>
        <v>26.1266157808918</v>
      </c>
      <c r="G5" s="34">
        <v>42317</v>
      </c>
    </row>
    <row r="6" spans="1:7" ht="21" customHeight="1">
      <c r="A6" s="28" t="s">
        <v>13</v>
      </c>
      <c r="B6" s="19">
        <f>SUM(B7:B13)</f>
        <v>36932</v>
      </c>
      <c r="C6" s="19">
        <f t="shared" ref="C6" si="4">SUM(C7:C13)</f>
        <v>42558</v>
      </c>
      <c r="D6" s="32">
        <f t="shared" si="1"/>
        <v>115.23340192786701</v>
      </c>
      <c r="E6" s="24">
        <f t="shared" si="2"/>
        <v>8398</v>
      </c>
      <c r="F6" s="33">
        <f t="shared" si="3"/>
        <v>24.584309133489501</v>
      </c>
      <c r="G6" s="34">
        <v>34160</v>
      </c>
    </row>
    <row r="7" spans="1:7" ht="21" customHeight="1">
      <c r="A7" s="28" t="s">
        <v>14</v>
      </c>
      <c r="B7" s="35">
        <v>19000</v>
      </c>
      <c r="C7" s="19">
        <v>19360</v>
      </c>
      <c r="D7" s="32">
        <f t="shared" si="1"/>
        <v>101.894736842105</v>
      </c>
      <c r="E7" s="24">
        <f t="shared" si="2"/>
        <v>1399</v>
      </c>
      <c r="F7" s="33">
        <f t="shared" si="3"/>
        <v>7.7890986025276998</v>
      </c>
      <c r="G7" s="36">
        <v>17961</v>
      </c>
    </row>
    <row r="8" spans="1:7" ht="21" customHeight="1">
      <c r="A8" s="28" t="s">
        <v>15</v>
      </c>
      <c r="B8" s="37">
        <v>7260</v>
      </c>
      <c r="C8" s="19">
        <v>9163</v>
      </c>
      <c r="D8" s="32">
        <f t="shared" si="1"/>
        <v>126.212121212121</v>
      </c>
      <c r="E8" s="24">
        <f t="shared" si="2"/>
        <v>2433</v>
      </c>
      <c r="F8" s="33">
        <f t="shared" si="3"/>
        <v>36.151560178306099</v>
      </c>
      <c r="G8" s="36">
        <v>6730</v>
      </c>
    </row>
    <row r="9" spans="1:7" ht="21" customHeight="1">
      <c r="A9" s="28" t="s">
        <v>16</v>
      </c>
      <c r="B9" s="37">
        <v>1890</v>
      </c>
      <c r="C9" s="19">
        <v>4058</v>
      </c>
      <c r="D9" s="32">
        <f t="shared" si="1"/>
        <v>214.70899470899499</v>
      </c>
      <c r="E9" s="24">
        <f t="shared" si="2"/>
        <v>2191</v>
      </c>
      <c r="F9" s="33">
        <f t="shared" si="3"/>
        <v>117.354043920728</v>
      </c>
      <c r="G9" s="36">
        <v>1867</v>
      </c>
    </row>
    <row r="10" spans="1:7" ht="21" customHeight="1">
      <c r="A10" s="28" t="s">
        <v>17</v>
      </c>
      <c r="B10" s="37">
        <v>17</v>
      </c>
      <c r="C10" s="19">
        <v>18</v>
      </c>
      <c r="D10" s="32">
        <f t="shared" si="1"/>
        <v>105.88235294117599</v>
      </c>
      <c r="E10" s="24">
        <f t="shared" si="2"/>
        <v>2</v>
      </c>
      <c r="F10" s="33">
        <f t="shared" si="3"/>
        <v>12.5</v>
      </c>
      <c r="G10" s="36">
        <v>16</v>
      </c>
    </row>
    <row r="11" spans="1:7" ht="21" customHeight="1">
      <c r="A11" s="28" t="s">
        <v>18</v>
      </c>
      <c r="B11" s="37">
        <v>2030</v>
      </c>
      <c r="C11" s="19">
        <v>2838</v>
      </c>
      <c r="D11" s="32">
        <f t="shared" si="1"/>
        <v>139.802955665025</v>
      </c>
      <c r="E11" s="24">
        <f t="shared" si="2"/>
        <v>598</v>
      </c>
      <c r="F11" s="33">
        <f t="shared" si="3"/>
        <v>26.696428571428601</v>
      </c>
      <c r="G11" s="36">
        <v>2240</v>
      </c>
    </row>
    <row r="12" spans="1:7" ht="21" customHeight="1">
      <c r="A12" s="28" t="s">
        <v>19</v>
      </c>
      <c r="B12" s="37">
        <v>310</v>
      </c>
      <c r="C12" s="19">
        <v>608</v>
      </c>
      <c r="D12" s="32">
        <f t="shared" si="1"/>
        <v>196.129032258065</v>
      </c>
      <c r="E12" s="24">
        <f t="shared" si="2"/>
        <v>10</v>
      </c>
      <c r="F12" s="33">
        <f t="shared" si="3"/>
        <v>1.6722408026755899</v>
      </c>
      <c r="G12" s="36">
        <v>598</v>
      </c>
    </row>
    <row r="13" spans="1:7" ht="21" customHeight="1">
      <c r="A13" s="28" t="s">
        <v>20</v>
      </c>
      <c r="B13" s="19">
        <f>SUM(B14:B21)</f>
        <v>6425</v>
      </c>
      <c r="C13" s="19">
        <f>SUM(C14:C21)</f>
        <v>6513</v>
      </c>
      <c r="D13" s="32">
        <f t="shared" si="1"/>
        <v>101.369649805447</v>
      </c>
      <c r="E13" s="24">
        <f t="shared" si="2"/>
        <v>1765</v>
      </c>
      <c r="F13" s="33">
        <f t="shared" si="3"/>
        <v>37.173546756529099</v>
      </c>
      <c r="G13" s="34">
        <f>SUM(G14:G22)</f>
        <v>4748</v>
      </c>
    </row>
    <row r="14" spans="1:7" ht="21" customHeight="1">
      <c r="A14" s="28" t="s">
        <v>21</v>
      </c>
      <c r="B14" s="37">
        <v>2000</v>
      </c>
      <c r="C14" s="19">
        <v>2429</v>
      </c>
      <c r="D14" s="32">
        <f t="shared" si="1"/>
        <v>121.45</v>
      </c>
      <c r="E14" s="24">
        <f t="shared" si="2"/>
        <v>298</v>
      </c>
      <c r="F14" s="33">
        <f t="shared" si="3"/>
        <v>13.9840450492726</v>
      </c>
      <c r="G14" s="36">
        <v>2131</v>
      </c>
    </row>
    <row r="15" spans="1:7" ht="21" customHeight="1">
      <c r="A15" s="28" t="s">
        <v>22</v>
      </c>
      <c r="B15" s="37">
        <v>1800</v>
      </c>
      <c r="C15" s="19">
        <v>1817</v>
      </c>
      <c r="D15" s="32">
        <f t="shared" si="1"/>
        <v>100.944444444444</v>
      </c>
      <c r="E15" s="24">
        <f t="shared" si="2"/>
        <v>43</v>
      </c>
      <c r="F15" s="33">
        <f t="shared" si="3"/>
        <v>2.4239007891769999</v>
      </c>
      <c r="G15" s="15">
        <v>1774</v>
      </c>
    </row>
    <row r="16" spans="1:7" ht="21" customHeight="1">
      <c r="A16" s="28" t="s">
        <v>23</v>
      </c>
      <c r="B16" s="35">
        <v>1200</v>
      </c>
      <c r="C16" s="19">
        <v>1388</v>
      </c>
      <c r="D16" s="32">
        <f t="shared" si="1"/>
        <v>115.666666666667</v>
      </c>
      <c r="E16" s="24">
        <f t="shared" si="2"/>
        <v>191</v>
      </c>
      <c r="F16" s="33">
        <f t="shared" si="3"/>
        <v>15.9565580618212</v>
      </c>
      <c r="G16" s="15">
        <v>1197</v>
      </c>
    </row>
    <row r="17" spans="1:7" ht="21" customHeight="1">
      <c r="A17" s="28" t="s">
        <v>24</v>
      </c>
      <c r="B17" s="37">
        <v>1030</v>
      </c>
      <c r="C17" s="19">
        <v>865</v>
      </c>
      <c r="D17" s="32">
        <f t="shared" si="1"/>
        <v>83.980582524271796</v>
      </c>
      <c r="E17" s="24">
        <f t="shared" si="2"/>
        <v>1591</v>
      </c>
      <c r="F17" s="33">
        <f t="shared" si="3"/>
        <v>-219.14600550964201</v>
      </c>
      <c r="G17" s="15">
        <v>-726</v>
      </c>
    </row>
    <row r="18" spans="1:7" ht="21" customHeight="1">
      <c r="A18" s="28" t="s">
        <v>25</v>
      </c>
      <c r="B18" s="37">
        <v>9</v>
      </c>
      <c r="C18" s="19">
        <v>11</v>
      </c>
      <c r="D18" s="32">
        <f t="shared" si="1"/>
        <v>122.222222222222</v>
      </c>
      <c r="E18" s="24">
        <f t="shared" si="2"/>
        <v>2</v>
      </c>
      <c r="F18" s="33">
        <f t="shared" si="3"/>
        <v>22.2222222222222</v>
      </c>
      <c r="G18" s="15">
        <v>9</v>
      </c>
    </row>
    <row r="19" spans="1:7" ht="21" customHeight="1">
      <c r="A19" s="28" t="s">
        <v>26</v>
      </c>
      <c r="B19" s="37">
        <v>380</v>
      </c>
      <c r="C19" s="19"/>
      <c r="D19" s="32">
        <f t="shared" si="1"/>
        <v>0</v>
      </c>
      <c r="E19" s="24">
        <f t="shared" si="2"/>
        <v>-358</v>
      </c>
      <c r="F19" s="33">
        <f t="shared" si="3"/>
        <v>-100</v>
      </c>
      <c r="G19" s="15">
        <v>358</v>
      </c>
    </row>
    <row r="20" spans="1:7" s="15" customFormat="1" ht="21" customHeight="1">
      <c r="A20" s="28" t="s">
        <v>27</v>
      </c>
      <c r="B20" s="19"/>
      <c r="C20" s="19"/>
      <c r="D20" s="32" t="e">
        <f t="shared" si="1"/>
        <v>#DIV/0!</v>
      </c>
      <c r="E20" s="24">
        <f t="shared" si="2"/>
        <v>0</v>
      </c>
      <c r="F20" s="33" t="e">
        <f t="shared" si="3"/>
        <v>#DIV/0!</v>
      </c>
    </row>
    <row r="21" spans="1:7" ht="21" customHeight="1">
      <c r="A21" s="28" t="s">
        <v>28</v>
      </c>
      <c r="B21" s="37">
        <v>6</v>
      </c>
      <c r="C21" s="19">
        <v>3</v>
      </c>
      <c r="D21" s="32">
        <f t="shared" si="1"/>
        <v>50</v>
      </c>
      <c r="E21" s="24">
        <f t="shared" si="2"/>
        <v>-2</v>
      </c>
      <c r="F21" s="33">
        <f t="shared" si="3"/>
        <v>-40</v>
      </c>
      <c r="G21" s="15">
        <v>5</v>
      </c>
    </row>
    <row r="22" spans="1:7" s="15" customFormat="1" ht="21" customHeight="1">
      <c r="A22" s="28" t="s">
        <v>29</v>
      </c>
      <c r="B22" s="19"/>
      <c r="C22" s="19"/>
      <c r="D22" s="32" t="e">
        <f t="shared" si="1"/>
        <v>#DIV/0!</v>
      </c>
      <c r="E22" s="24">
        <f t="shared" si="2"/>
        <v>0</v>
      </c>
      <c r="F22" s="33" t="e">
        <f t="shared" si="3"/>
        <v>#DIV/0!</v>
      </c>
    </row>
    <row r="23" spans="1:7" ht="21" customHeight="1">
      <c r="A23" s="28" t="s">
        <v>30</v>
      </c>
      <c r="B23" s="19">
        <f t="shared" ref="B23:C23" si="5">B24+B25+B26+B27+B28+B29+B30+B31</f>
        <v>7516</v>
      </c>
      <c r="C23" s="19">
        <f t="shared" si="5"/>
        <v>10815</v>
      </c>
      <c r="D23" s="32">
        <f t="shared" si="1"/>
        <v>143.893028206493</v>
      </c>
      <c r="E23" s="24">
        <f t="shared" si="2"/>
        <v>2658</v>
      </c>
      <c r="F23" s="33">
        <f t="shared" si="3"/>
        <v>32.585509378448002</v>
      </c>
      <c r="G23" s="34">
        <v>8157</v>
      </c>
    </row>
    <row r="24" spans="1:7" ht="21" customHeight="1">
      <c r="A24" s="28" t="s">
        <v>31</v>
      </c>
      <c r="B24" s="37">
        <v>7459</v>
      </c>
      <c r="C24" s="19">
        <v>10772</v>
      </c>
      <c r="D24" s="32">
        <f t="shared" si="1"/>
        <v>144.41614157393801</v>
      </c>
      <c r="E24" s="24">
        <f t="shared" si="2"/>
        <v>2670</v>
      </c>
      <c r="F24" s="33">
        <f t="shared" si="3"/>
        <v>32.9548259688966</v>
      </c>
      <c r="G24" s="15">
        <v>8102</v>
      </c>
    </row>
    <row r="25" spans="1:7" s="15" customFormat="1" ht="21" customHeight="1">
      <c r="A25" s="28" t="s">
        <v>32</v>
      </c>
      <c r="B25" s="19"/>
      <c r="C25" s="19"/>
      <c r="D25" s="32" t="e">
        <f t="shared" si="1"/>
        <v>#DIV/0!</v>
      </c>
      <c r="E25" s="24">
        <f t="shared" si="2"/>
        <v>0</v>
      </c>
      <c r="F25" s="33" t="e">
        <f t="shared" si="3"/>
        <v>#DIV/0!</v>
      </c>
    </row>
    <row r="26" spans="1:7" ht="21" customHeight="1">
      <c r="A26" s="28" t="s">
        <v>33</v>
      </c>
      <c r="B26" s="37">
        <v>7</v>
      </c>
      <c r="C26" s="19">
        <v>1</v>
      </c>
      <c r="D26" s="32">
        <f t="shared" si="1"/>
        <v>14.285714285714301</v>
      </c>
      <c r="E26" s="24">
        <f t="shared" si="2"/>
        <v>-5</v>
      </c>
      <c r="F26" s="33">
        <f t="shared" si="3"/>
        <v>-83.3333333333333</v>
      </c>
      <c r="G26" s="15">
        <v>6</v>
      </c>
    </row>
    <row r="27" spans="1:7" s="15" customFormat="1" ht="21" customHeight="1">
      <c r="A27" s="28" t="s">
        <v>34</v>
      </c>
      <c r="B27" s="19"/>
      <c r="C27" s="19"/>
      <c r="D27" s="32" t="e">
        <f t="shared" si="1"/>
        <v>#DIV/0!</v>
      </c>
      <c r="E27" s="24">
        <f t="shared" si="2"/>
        <v>0</v>
      </c>
      <c r="F27" s="33" t="e">
        <f t="shared" si="3"/>
        <v>#DIV/0!</v>
      </c>
    </row>
    <row r="28" spans="1:7" ht="21" customHeight="1">
      <c r="A28" s="28" t="s">
        <v>35</v>
      </c>
      <c r="B28" s="37">
        <v>50</v>
      </c>
      <c r="C28" s="19">
        <v>42</v>
      </c>
      <c r="D28" s="32">
        <f t="shared" si="1"/>
        <v>84</v>
      </c>
      <c r="E28" s="24">
        <f t="shared" si="2"/>
        <v>-7</v>
      </c>
      <c r="F28" s="33">
        <f t="shared" si="3"/>
        <v>-14.285714285714301</v>
      </c>
      <c r="G28" s="15">
        <v>49</v>
      </c>
    </row>
    <row r="29" spans="1:7" s="15" customFormat="1" ht="21" customHeight="1">
      <c r="A29" s="28" t="s">
        <v>36</v>
      </c>
      <c r="B29" s="19"/>
      <c r="C29" s="19"/>
      <c r="D29" s="32" t="e">
        <f t="shared" si="1"/>
        <v>#DIV/0!</v>
      </c>
      <c r="E29" s="24">
        <f t="shared" si="2"/>
        <v>0</v>
      </c>
      <c r="F29" s="33" t="e">
        <f t="shared" si="3"/>
        <v>#DIV/0!</v>
      </c>
    </row>
    <row r="30" spans="1:7" s="15" customFormat="1" ht="21" customHeight="1">
      <c r="A30" s="28" t="s">
        <v>37</v>
      </c>
      <c r="B30" s="19"/>
      <c r="C30" s="19"/>
      <c r="D30" s="32" t="e">
        <f t="shared" si="1"/>
        <v>#DIV/0!</v>
      </c>
      <c r="E30" s="24">
        <f t="shared" si="2"/>
        <v>0</v>
      </c>
      <c r="F30" s="33" t="e">
        <f t="shared" si="3"/>
        <v>#DIV/0!</v>
      </c>
    </row>
    <row r="31" spans="1:7" s="15" customFormat="1" ht="21" customHeight="1">
      <c r="A31" s="28" t="s">
        <v>38</v>
      </c>
      <c r="B31" s="19"/>
      <c r="C31" s="19"/>
      <c r="D31" s="32" t="e">
        <f t="shared" si="1"/>
        <v>#DIV/0!</v>
      </c>
      <c r="E31" s="24">
        <f t="shared" si="2"/>
        <v>0</v>
      </c>
      <c r="F31" s="33" t="e">
        <f t="shared" si="3"/>
        <v>#DIV/0!</v>
      </c>
    </row>
    <row r="32" spans="1:7" ht="21" customHeight="1">
      <c r="A32" s="30" t="s">
        <v>39</v>
      </c>
      <c r="B32" s="24">
        <f>B33+B34+B35+B36+B37</f>
        <v>32725</v>
      </c>
      <c r="C32" s="24">
        <f t="shared" ref="C32:G32" si="6">C33+C34+C35+C36+C37</f>
        <v>39191.5</v>
      </c>
      <c r="D32" s="32">
        <f t="shared" si="1"/>
        <v>119.76012223071</v>
      </c>
      <c r="E32" s="24">
        <f t="shared" si="2"/>
        <v>8333.5</v>
      </c>
      <c r="F32" s="33">
        <f t="shared" si="3"/>
        <v>27.005962797329701</v>
      </c>
      <c r="G32" s="23">
        <f t="shared" si="6"/>
        <v>30858</v>
      </c>
    </row>
    <row r="33" spans="1:7" ht="24" customHeight="1">
      <c r="A33" s="28" t="s">
        <v>40</v>
      </c>
      <c r="B33" s="19">
        <f t="shared" ref="B33:G33" si="7">B7</f>
        <v>19000</v>
      </c>
      <c r="C33" s="19">
        <f t="shared" si="7"/>
        <v>19360</v>
      </c>
      <c r="D33" s="32">
        <f t="shared" si="1"/>
        <v>101.894736842105</v>
      </c>
      <c r="E33" s="24">
        <f t="shared" si="2"/>
        <v>1399</v>
      </c>
      <c r="F33" s="33">
        <f t="shared" si="3"/>
        <v>7.7890986025276998</v>
      </c>
      <c r="G33" s="15">
        <f t="shared" si="7"/>
        <v>17961</v>
      </c>
    </row>
    <row r="34" spans="1:7" ht="24" customHeight="1">
      <c r="A34" s="28" t="s">
        <v>41</v>
      </c>
      <c r="B34" s="19"/>
      <c r="C34" s="19"/>
      <c r="D34" s="32" t="e">
        <f t="shared" si="1"/>
        <v>#DIV/0!</v>
      </c>
      <c r="E34" s="24">
        <f t="shared" si="2"/>
        <v>0</v>
      </c>
      <c r="F34" s="33" t="e">
        <f t="shared" si="3"/>
        <v>#DIV/0!</v>
      </c>
    </row>
    <row r="35" spans="1:7" ht="24" customHeight="1">
      <c r="A35" s="28" t="s">
        <v>42</v>
      </c>
      <c r="B35" s="19">
        <f t="shared" ref="B35:G35" si="8">B8*1.5</f>
        <v>10890</v>
      </c>
      <c r="C35" s="19">
        <f t="shared" si="8"/>
        <v>13744.5</v>
      </c>
      <c r="D35" s="32">
        <f t="shared" si="1"/>
        <v>126.212121212121</v>
      </c>
      <c r="E35" s="24">
        <f t="shared" si="2"/>
        <v>3649.5</v>
      </c>
      <c r="F35" s="33">
        <f t="shared" si="3"/>
        <v>36.151560178306099</v>
      </c>
      <c r="G35" s="21">
        <f t="shared" si="8"/>
        <v>10095</v>
      </c>
    </row>
    <row r="36" spans="1:7" ht="24" customHeight="1">
      <c r="A36" s="28" t="s">
        <v>43</v>
      </c>
      <c r="B36" s="19">
        <f t="shared" ref="B36:C36" si="9">B9*1.5</f>
        <v>2835</v>
      </c>
      <c r="C36" s="19">
        <f t="shared" si="9"/>
        <v>6087</v>
      </c>
      <c r="D36" s="32">
        <f t="shared" si="1"/>
        <v>214.70899470899499</v>
      </c>
      <c r="E36" s="24">
        <f t="shared" si="2"/>
        <v>3285</v>
      </c>
      <c r="F36" s="33">
        <f t="shared" si="3"/>
        <v>117.23768736616699</v>
      </c>
      <c r="G36" s="21">
        <v>2802</v>
      </c>
    </row>
    <row r="37" spans="1:7" s="15" customFormat="1" ht="24" customHeight="1">
      <c r="A37" s="28" t="s">
        <v>44</v>
      </c>
      <c r="B37" s="17"/>
      <c r="C37" s="17"/>
      <c r="D37" s="32" t="e">
        <f t="shared" si="1"/>
        <v>#DIV/0!</v>
      </c>
      <c r="E37" s="24">
        <f t="shared" si="2"/>
        <v>0</v>
      </c>
      <c r="F37" s="33" t="e">
        <f t="shared" si="3"/>
        <v>#DIV/0!</v>
      </c>
    </row>
    <row r="38" spans="1:7" ht="24" customHeight="1">
      <c r="A38" s="30" t="s">
        <v>45</v>
      </c>
      <c r="B38" s="24">
        <f t="shared" ref="B38:G38" si="10">B5+B32</f>
        <v>77173</v>
      </c>
      <c r="C38" s="24">
        <f t="shared" si="10"/>
        <v>92564.5</v>
      </c>
      <c r="D38" s="32">
        <f t="shared" si="1"/>
        <v>119.944151451933</v>
      </c>
      <c r="E38" s="24">
        <f t="shared" si="2"/>
        <v>19389.5</v>
      </c>
      <c r="F38" s="33">
        <f t="shared" si="3"/>
        <v>26.497437649470399</v>
      </c>
      <c r="G38" s="23">
        <f t="shared" si="10"/>
        <v>73175</v>
      </c>
    </row>
  </sheetData>
  <mergeCells count="6">
    <mergeCell ref="A1:F1"/>
    <mergeCell ref="E2:F2"/>
    <mergeCell ref="C3:D3"/>
    <mergeCell ref="E3:F3"/>
    <mergeCell ref="A3:A4"/>
    <mergeCell ref="B3:B4"/>
  </mergeCells>
  <phoneticPr fontId="17" type="noConversion"/>
  <printOptions horizontalCentered="1" verticalCentered="1"/>
  <pageMargins left="0.196527777777778" right="0.16041666666666701" top="1" bottom="1" header="0.51180555555555596" footer="0.51180555555555596"/>
  <pageSetup paperSize="9" scale="85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B11" sqref="B11"/>
    </sheetView>
  </sheetViews>
  <sheetFormatPr defaultColWidth="26.625" defaultRowHeight="20.45" customHeight="1"/>
  <cols>
    <col min="1" max="1" width="32.5" style="3" customWidth="1"/>
    <col min="2" max="2" width="19.375" style="3" customWidth="1"/>
    <col min="3" max="4" width="16.25" style="3" customWidth="1"/>
    <col min="5" max="5" width="16.875" style="3" hidden="1" customWidth="1"/>
    <col min="6" max="233" width="8.75" style="3" customWidth="1"/>
    <col min="234" max="246" width="26.625" style="3" customWidth="1"/>
    <col min="247" max="16384" width="26.625" style="3"/>
  </cols>
  <sheetData>
    <row r="1" spans="1:5" s="26" customFormat="1" ht="20.45" customHeight="1">
      <c r="A1" s="38" t="s">
        <v>46</v>
      </c>
      <c r="B1" s="38"/>
      <c r="C1" s="38"/>
      <c r="D1" s="38"/>
    </row>
    <row r="2" spans="1:5" ht="20.45" customHeight="1">
      <c r="A2" s="3" t="s">
        <v>47</v>
      </c>
      <c r="D2" s="3" t="s">
        <v>2</v>
      </c>
    </row>
    <row r="3" spans="1:5" ht="20.45" customHeight="1">
      <c r="A3" s="42" t="s">
        <v>48</v>
      </c>
      <c r="B3" s="45" t="s">
        <v>49</v>
      </c>
      <c r="C3" s="42" t="s">
        <v>6</v>
      </c>
      <c r="D3" s="42"/>
    </row>
    <row r="4" spans="1:5" ht="20.45" customHeight="1">
      <c r="A4" s="42"/>
      <c r="B4" s="42"/>
      <c r="C4" s="16" t="s">
        <v>9</v>
      </c>
      <c r="D4" s="27" t="s">
        <v>10</v>
      </c>
      <c r="E4" s="3" t="s">
        <v>11</v>
      </c>
    </row>
    <row r="5" spans="1:5" ht="20.45" customHeight="1">
      <c r="A5" s="28" t="s">
        <v>50</v>
      </c>
      <c r="B5" s="19">
        <v>4727</v>
      </c>
      <c r="C5" s="19">
        <f t="shared" ref="C5:C30" si="0">B5-E5</f>
        <v>-771</v>
      </c>
      <c r="D5" s="20">
        <f t="shared" ref="D5:D30" si="1">(C5/E5)*100</f>
        <v>-14.0232811931612</v>
      </c>
      <c r="E5" s="3">
        <v>5498</v>
      </c>
    </row>
    <row r="6" spans="1:5" ht="20.45" customHeight="1">
      <c r="A6" s="28" t="s">
        <v>51</v>
      </c>
      <c r="B6" s="19">
        <v>0</v>
      </c>
      <c r="C6" s="19">
        <f t="shared" si="0"/>
        <v>0</v>
      </c>
      <c r="D6" s="20" t="e">
        <f t="shared" si="1"/>
        <v>#DIV/0!</v>
      </c>
    </row>
    <row r="7" spans="1:5" ht="20.45" customHeight="1">
      <c r="A7" s="28" t="s">
        <v>52</v>
      </c>
      <c r="B7" s="19">
        <v>171</v>
      </c>
      <c r="C7" s="19">
        <f t="shared" si="0"/>
        <v>-45</v>
      </c>
      <c r="D7" s="20">
        <f t="shared" si="1"/>
        <v>-20.8333333333333</v>
      </c>
      <c r="E7" s="3">
        <v>216</v>
      </c>
    </row>
    <row r="8" spans="1:5" ht="20.45" customHeight="1">
      <c r="A8" s="28" t="s">
        <v>53</v>
      </c>
      <c r="B8" s="19"/>
      <c r="C8" s="19">
        <f t="shared" si="0"/>
        <v>0</v>
      </c>
      <c r="D8" s="20" t="e">
        <f t="shared" si="1"/>
        <v>#DIV/0!</v>
      </c>
    </row>
    <row r="9" spans="1:5" ht="20.45" customHeight="1">
      <c r="A9" s="28" t="s">
        <v>54</v>
      </c>
      <c r="B9" s="19">
        <v>275</v>
      </c>
      <c r="C9" s="19">
        <f t="shared" si="0"/>
        <v>-831</v>
      </c>
      <c r="D9" s="20">
        <f t="shared" si="1"/>
        <v>-75.135623869801094</v>
      </c>
      <c r="E9" s="3">
        <v>1106</v>
      </c>
    </row>
    <row r="10" spans="1:5" ht="20.45" customHeight="1">
      <c r="A10" s="28" t="s">
        <v>55</v>
      </c>
      <c r="B10" s="19">
        <v>4018</v>
      </c>
      <c r="C10" s="19">
        <f t="shared" si="0"/>
        <v>2215</v>
      </c>
      <c r="D10" s="20">
        <f t="shared" si="1"/>
        <v>122.850804215197</v>
      </c>
      <c r="E10" s="3">
        <v>1803</v>
      </c>
    </row>
    <row r="11" spans="1:5" ht="20.45" customHeight="1">
      <c r="A11" s="28" t="s">
        <v>56</v>
      </c>
      <c r="B11" s="19"/>
      <c r="C11" s="19">
        <f t="shared" si="0"/>
        <v>0</v>
      </c>
      <c r="D11" s="20" t="e">
        <f t="shared" si="1"/>
        <v>#DIV/0!</v>
      </c>
    </row>
    <row r="12" spans="1:5" ht="20.45" customHeight="1">
      <c r="A12" s="28" t="s">
        <v>57</v>
      </c>
      <c r="B12" s="19">
        <v>494</v>
      </c>
      <c r="C12" s="19">
        <f t="shared" si="0"/>
        <v>-381</v>
      </c>
      <c r="D12" s="20">
        <f t="shared" si="1"/>
        <v>-43.542857142857102</v>
      </c>
      <c r="E12" s="3">
        <v>875</v>
      </c>
    </row>
    <row r="13" spans="1:5" ht="20.45" customHeight="1">
      <c r="A13" s="28" t="s">
        <v>58</v>
      </c>
      <c r="B13" s="19">
        <v>100</v>
      </c>
      <c r="C13" s="19">
        <f t="shared" si="0"/>
        <v>-53</v>
      </c>
      <c r="D13" s="20">
        <f t="shared" si="1"/>
        <v>-34.640522875816998</v>
      </c>
      <c r="E13" s="3">
        <v>153</v>
      </c>
    </row>
    <row r="14" spans="1:5" ht="20.45" customHeight="1">
      <c r="A14" s="28" t="s">
        <v>59</v>
      </c>
      <c r="B14" s="19">
        <v>6721</v>
      </c>
      <c r="C14" s="19">
        <f t="shared" si="0"/>
        <v>5174</v>
      </c>
      <c r="D14" s="20">
        <f t="shared" si="1"/>
        <v>334.45378151260502</v>
      </c>
      <c r="E14" s="3">
        <v>1547</v>
      </c>
    </row>
    <row r="15" spans="1:5" ht="20.45" customHeight="1">
      <c r="A15" s="28" t="s">
        <v>60</v>
      </c>
      <c r="B15" s="19">
        <v>4895</v>
      </c>
      <c r="C15" s="19">
        <f t="shared" si="0"/>
        <v>2705</v>
      </c>
      <c r="D15" s="20">
        <f t="shared" si="1"/>
        <v>123.51598173516</v>
      </c>
      <c r="E15" s="3">
        <v>2190</v>
      </c>
    </row>
    <row r="16" spans="1:5" ht="20.45" customHeight="1">
      <c r="A16" s="28" t="s">
        <v>61</v>
      </c>
      <c r="B16" s="19">
        <v>4</v>
      </c>
      <c r="C16" s="19">
        <f t="shared" si="0"/>
        <v>1</v>
      </c>
      <c r="D16" s="20">
        <f t="shared" si="1"/>
        <v>33.3333333333333</v>
      </c>
      <c r="E16" s="3">
        <v>3</v>
      </c>
    </row>
    <row r="17" spans="1:5" ht="20.45" customHeight="1">
      <c r="A17" s="28" t="s">
        <v>62</v>
      </c>
      <c r="B17" s="19">
        <v>263</v>
      </c>
      <c r="C17" s="19">
        <f t="shared" si="0"/>
        <v>-67</v>
      </c>
      <c r="D17" s="20">
        <f t="shared" si="1"/>
        <v>-20.303030303030301</v>
      </c>
      <c r="E17" s="3">
        <v>330</v>
      </c>
    </row>
    <row r="18" spans="1:5" ht="20.45" customHeight="1">
      <c r="A18" s="28" t="s">
        <v>63</v>
      </c>
      <c r="B18" s="19">
        <v>3928</v>
      </c>
      <c r="C18" s="19">
        <f t="shared" si="0"/>
        <v>-9200</v>
      </c>
      <c r="D18" s="20">
        <f t="shared" si="1"/>
        <v>-70.079219987812294</v>
      </c>
      <c r="E18" s="3">
        <v>13128</v>
      </c>
    </row>
    <row r="19" spans="1:5" ht="20.45" customHeight="1">
      <c r="A19" s="28" t="s">
        <v>64</v>
      </c>
      <c r="B19" s="19">
        <v>2652</v>
      </c>
      <c r="C19" s="19">
        <f t="shared" si="0"/>
        <v>-8</v>
      </c>
      <c r="D19" s="20">
        <f t="shared" si="1"/>
        <v>-0.30075187969924799</v>
      </c>
      <c r="E19" s="3">
        <v>2660</v>
      </c>
    </row>
    <row r="20" spans="1:5" ht="20.45" customHeight="1">
      <c r="A20" s="28" t="s">
        <v>65</v>
      </c>
      <c r="B20" s="19">
        <v>4</v>
      </c>
      <c r="C20" s="19">
        <f t="shared" si="0"/>
        <v>-8</v>
      </c>
      <c r="D20" s="20">
        <f t="shared" si="1"/>
        <v>-66.6666666666667</v>
      </c>
      <c r="E20" s="3">
        <v>12</v>
      </c>
    </row>
    <row r="21" spans="1:5" ht="20.45" customHeight="1">
      <c r="A21" s="28" t="s">
        <v>66</v>
      </c>
      <c r="B21" s="19"/>
      <c r="C21" s="19">
        <f t="shared" si="0"/>
        <v>0</v>
      </c>
      <c r="D21" s="20" t="e">
        <f t="shared" si="1"/>
        <v>#DIV/0!</v>
      </c>
    </row>
    <row r="22" spans="1:5" ht="20.45" customHeight="1">
      <c r="A22" s="28" t="s">
        <v>67</v>
      </c>
      <c r="B22" s="19">
        <v>20</v>
      </c>
      <c r="C22" s="19">
        <f t="shared" si="0"/>
        <v>10</v>
      </c>
      <c r="D22" s="20">
        <f t="shared" si="1"/>
        <v>100</v>
      </c>
      <c r="E22" s="3">
        <v>10</v>
      </c>
    </row>
    <row r="23" spans="1:5" ht="20.45" customHeight="1">
      <c r="A23" s="28" t="s">
        <v>68</v>
      </c>
      <c r="B23" s="19">
        <v>148</v>
      </c>
      <c r="C23" s="19">
        <f t="shared" si="0"/>
        <v>2</v>
      </c>
      <c r="D23" s="20">
        <f t="shared" si="1"/>
        <v>1.3698630136986301</v>
      </c>
      <c r="E23" s="3">
        <v>146</v>
      </c>
    </row>
    <row r="24" spans="1:5" ht="20.45" customHeight="1">
      <c r="A24" s="28" t="s">
        <v>69</v>
      </c>
      <c r="B24" s="19"/>
      <c r="C24" s="19">
        <f t="shared" si="0"/>
        <v>0</v>
      </c>
      <c r="D24" s="20" t="e">
        <f t="shared" si="1"/>
        <v>#DIV/0!</v>
      </c>
    </row>
    <row r="25" spans="1:5" ht="20.45" customHeight="1">
      <c r="A25" s="28" t="s">
        <v>70</v>
      </c>
      <c r="B25" s="19">
        <v>748</v>
      </c>
      <c r="C25" s="19">
        <f t="shared" si="0"/>
        <v>193</v>
      </c>
      <c r="D25" s="20">
        <f t="shared" si="1"/>
        <v>34.774774774774798</v>
      </c>
      <c r="E25" s="3">
        <v>555</v>
      </c>
    </row>
    <row r="26" spans="1:5" ht="20.45" customHeight="1">
      <c r="A26" s="29" t="s">
        <v>71</v>
      </c>
      <c r="B26" s="19"/>
      <c r="C26" s="19">
        <f t="shared" si="0"/>
        <v>0</v>
      </c>
      <c r="D26" s="20" t="e">
        <f t="shared" si="1"/>
        <v>#DIV/0!</v>
      </c>
    </row>
    <row r="27" spans="1:5" ht="20.45" customHeight="1">
      <c r="A27" s="28" t="s">
        <v>72</v>
      </c>
      <c r="B27" s="19">
        <v>7657</v>
      </c>
      <c r="C27" s="19">
        <f t="shared" si="0"/>
        <v>6830</v>
      </c>
      <c r="D27" s="20">
        <f t="shared" si="1"/>
        <v>825.87666263603398</v>
      </c>
      <c r="E27" s="3">
        <v>827</v>
      </c>
    </row>
    <row r="28" spans="1:5" ht="20.45" customHeight="1">
      <c r="A28" s="28" t="s">
        <v>73</v>
      </c>
      <c r="B28" s="19">
        <v>5367</v>
      </c>
      <c r="C28" s="19">
        <f t="shared" si="0"/>
        <v>-242</v>
      </c>
      <c r="D28" s="20">
        <f t="shared" si="1"/>
        <v>-4.3144945623105704</v>
      </c>
      <c r="E28" s="3">
        <v>5609</v>
      </c>
    </row>
    <row r="29" spans="1:5" ht="20.45" customHeight="1">
      <c r="A29" s="28" t="s">
        <v>74</v>
      </c>
      <c r="B29" s="19">
        <v>4</v>
      </c>
      <c r="C29" s="19">
        <f t="shared" si="0"/>
        <v>-22</v>
      </c>
      <c r="D29" s="20">
        <f t="shared" si="1"/>
        <v>-84.615384615384599</v>
      </c>
      <c r="E29" s="3">
        <v>26</v>
      </c>
    </row>
    <row r="30" spans="1:5" ht="20.45" customHeight="1">
      <c r="A30" s="30" t="s">
        <v>75</v>
      </c>
      <c r="B30" s="24">
        <f>SUM(B5:B29)</f>
        <v>42196</v>
      </c>
      <c r="C30" s="19">
        <f t="shared" si="0"/>
        <v>5502</v>
      </c>
      <c r="D30" s="20">
        <f t="shared" si="1"/>
        <v>14.9942769935139</v>
      </c>
      <c r="E30" s="24">
        <f>SUM(E5:E29)</f>
        <v>36694</v>
      </c>
    </row>
  </sheetData>
  <mergeCells count="4">
    <mergeCell ref="A1:D1"/>
    <mergeCell ref="C3:D3"/>
    <mergeCell ref="A3:A4"/>
    <mergeCell ref="B3:B4"/>
  </mergeCells>
  <phoneticPr fontId="17" type="noConversion"/>
  <printOptions horizontalCentered="1" verticalCentered="1"/>
  <pageMargins left="0.75138888888888899" right="0.75138888888888899" top="1" bottom="1" header="0.51180555555555596" footer="0.51180555555555596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X22"/>
  <sheetViews>
    <sheetView workbookViewId="0">
      <selection activeCell="I9" sqref="I9"/>
    </sheetView>
  </sheetViews>
  <sheetFormatPr defaultColWidth="47.5" defaultRowHeight="27.95" customHeight="1"/>
  <cols>
    <col min="1" max="1" width="27.75" style="3" customWidth="1"/>
    <col min="2" max="2" width="13" style="3" customWidth="1"/>
    <col min="3" max="5" width="11.875" style="3" customWidth="1"/>
    <col min="6" max="6" width="11.375" style="3" customWidth="1"/>
    <col min="7" max="7" width="10.125" style="15" hidden="1" customWidth="1"/>
    <col min="8" max="8" width="11.375" style="3" customWidth="1"/>
    <col min="9" max="200" width="47.5" style="3" customWidth="1"/>
    <col min="201" max="231" width="9" style="3" customWidth="1"/>
    <col min="232" max="232" width="47.5" style="3" customWidth="1"/>
    <col min="233" max="16384" width="47.5" style="3"/>
  </cols>
  <sheetData>
    <row r="1" spans="1:232" s="15" customFormat="1" ht="27.95" customHeight="1">
      <c r="A1" s="38" t="s">
        <v>76</v>
      </c>
      <c r="B1" s="38"/>
      <c r="C1" s="38"/>
      <c r="D1" s="38"/>
      <c r="E1" s="38"/>
      <c r="F1" s="38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</row>
    <row r="2" spans="1:232" s="15" customFormat="1" ht="27.95" customHeight="1">
      <c r="A2" s="3" t="s">
        <v>77</v>
      </c>
      <c r="B2" s="3"/>
      <c r="C2" s="3"/>
      <c r="D2" s="3"/>
      <c r="E2" s="39" t="s">
        <v>2</v>
      </c>
      <c r="F2" s="39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</row>
    <row r="3" spans="1:232" s="15" customFormat="1" ht="27.95" customHeight="1">
      <c r="A3" s="42" t="s">
        <v>3</v>
      </c>
      <c r="B3" s="45" t="s">
        <v>78</v>
      </c>
      <c r="C3" s="42" t="s">
        <v>5</v>
      </c>
      <c r="D3" s="42"/>
      <c r="E3" s="42" t="s">
        <v>6</v>
      </c>
      <c r="F3" s="4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</row>
    <row r="4" spans="1:232" ht="27.95" customHeight="1">
      <c r="A4" s="42"/>
      <c r="B4" s="42"/>
      <c r="C4" s="16" t="s">
        <v>7</v>
      </c>
      <c r="D4" s="16" t="s">
        <v>79</v>
      </c>
      <c r="E4" s="16" t="s">
        <v>9</v>
      </c>
      <c r="F4" s="16" t="s">
        <v>10</v>
      </c>
      <c r="G4" s="15" t="s">
        <v>11</v>
      </c>
    </row>
    <row r="5" spans="1:232" s="15" customFormat="1" ht="27.95" customHeight="1">
      <c r="A5" s="17" t="s">
        <v>80</v>
      </c>
      <c r="B5" s="18"/>
      <c r="C5" s="19"/>
      <c r="D5" s="20"/>
      <c r="E5" s="19"/>
      <c r="F5" s="20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</row>
    <row r="6" spans="1:232" s="15" customFormat="1" ht="27.95" customHeight="1">
      <c r="A6" s="17" t="s">
        <v>81</v>
      </c>
      <c r="B6" s="21"/>
      <c r="C6" s="19"/>
      <c r="D6" s="20"/>
      <c r="E6" s="19"/>
      <c r="F6" s="20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</row>
    <row r="7" spans="1:232" ht="27.95" customHeight="1">
      <c r="A7" s="17" t="s">
        <v>82</v>
      </c>
      <c r="B7" s="21">
        <v>3000</v>
      </c>
      <c r="C7" s="19">
        <v>475</v>
      </c>
      <c r="D7" s="20">
        <f>(C7/B7)*100</f>
        <v>15.8333333333333</v>
      </c>
      <c r="E7" s="19">
        <f>C7-G7</f>
        <v>-5228</v>
      </c>
      <c r="F7" s="20">
        <f>(E7/G7)*100</f>
        <v>-91.671050324390706</v>
      </c>
      <c r="G7" s="15">
        <v>5703</v>
      </c>
    </row>
    <row r="8" spans="1:232" s="15" customFormat="1" ht="27.95" customHeight="1">
      <c r="A8" s="17" t="s">
        <v>83</v>
      </c>
      <c r="B8" s="18"/>
      <c r="C8" s="19"/>
      <c r="D8" s="20"/>
      <c r="E8" s="19"/>
      <c r="F8" s="20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</row>
    <row r="9" spans="1:232" s="15" customFormat="1" ht="27.95" customHeight="1">
      <c r="A9" s="17" t="s">
        <v>84</v>
      </c>
      <c r="B9" s="18"/>
      <c r="C9" s="19"/>
      <c r="D9" s="20"/>
      <c r="E9" s="19"/>
      <c r="F9" s="20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</row>
    <row r="10" spans="1:232" ht="27.95" customHeight="1">
      <c r="A10" s="17" t="s">
        <v>85</v>
      </c>
      <c r="B10" s="21">
        <v>500</v>
      </c>
      <c r="C10" s="19">
        <v>1355</v>
      </c>
      <c r="D10" s="20">
        <f>(C10/B10)*100</f>
        <v>271</v>
      </c>
      <c r="E10" s="19">
        <f>C10-G10</f>
        <v>487</v>
      </c>
      <c r="F10" s="20">
        <f>(E10/G10)*100</f>
        <v>56.1059907834101</v>
      </c>
      <c r="G10" s="15">
        <v>868</v>
      </c>
    </row>
    <row r="11" spans="1:232" s="15" customFormat="1" ht="27.95" customHeight="1">
      <c r="A11" s="17" t="s">
        <v>86</v>
      </c>
      <c r="B11" s="21"/>
      <c r="C11" s="19"/>
      <c r="D11" s="20"/>
      <c r="E11" s="19"/>
      <c r="F11" s="20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</row>
    <row r="12" spans="1:232" s="15" customFormat="1" ht="27.95" customHeight="1">
      <c r="A12" s="17" t="s">
        <v>87</v>
      </c>
      <c r="B12" s="21"/>
      <c r="C12" s="19"/>
      <c r="D12" s="20"/>
      <c r="E12" s="19"/>
      <c r="F12" s="20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</row>
    <row r="13" spans="1:232" ht="27.95" customHeight="1">
      <c r="A13" s="22" t="s">
        <v>88</v>
      </c>
      <c r="B13" s="23">
        <f t="shared" ref="B13:G13" si="0">SUM(B5:B12)</f>
        <v>3500</v>
      </c>
      <c r="C13" s="24">
        <f t="shared" si="0"/>
        <v>1830</v>
      </c>
      <c r="D13" s="20">
        <f>(C13/B13)*100</f>
        <v>52.285714285714299</v>
      </c>
      <c r="E13" s="19">
        <f>C13-G13</f>
        <v>-4741</v>
      </c>
      <c r="F13" s="20">
        <f>(E13/G13)*100</f>
        <v>-72.150357632019507</v>
      </c>
      <c r="G13" s="15">
        <f t="shared" si="0"/>
        <v>6571</v>
      </c>
    </row>
    <row r="14" spans="1:232" ht="27.95" customHeight="1">
      <c r="B14" s="25"/>
    </row>
    <row r="15" spans="1:232" ht="27.95" customHeight="1">
      <c r="B15" s="25"/>
    </row>
    <row r="16" spans="1:232" ht="27.95" customHeight="1">
      <c r="B16" s="25"/>
    </row>
    <row r="17" spans="2:2" ht="27.95" customHeight="1">
      <c r="B17" s="25"/>
    </row>
    <row r="18" spans="2:2" ht="27.95" customHeight="1">
      <c r="B18" s="25"/>
    </row>
    <row r="19" spans="2:2" ht="27.95" customHeight="1">
      <c r="B19" s="25"/>
    </row>
    <row r="20" spans="2:2" ht="27.95" customHeight="1">
      <c r="B20" s="25"/>
    </row>
    <row r="21" spans="2:2" ht="27.95" customHeight="1">
      <c r="B21" s="25"/>
    </row>
    <row r="22" spans="2:2" ht="27.95" customHeight="1">
      <c r="B22" s="25"/>
    </row>
  </sheetData>
  <mergeCells count="6">
    <mergeCell ref="A1:F1"/>
    <mergeCell ref="E2:F2"/>
    <mergeCell ref="C3:D3"/>
    <mergeCell ref="E3:F3"/>
    <mergeCell ref="A3:A4"/>
    <mergeCell ref="B3:B4"/>
  </mergeCells>
  <phoneticPr fontId="17" type="noConversion"/>
  <printOptions horizontalCentered="1"/>
  <pageMargins left="0.35763888888888901" right="0.35763888888888901" top="1" bottom="1" header="0.51180555555555596" footer="0.51180555555555596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workbookViewId="0">
      <selection activeCell="I20" sqref="I20"/>
    </sheetView>
  </sheetViews>
  <sheetFormatPr defaultColWidth="47.5" defaultRowHeight="15.95" customHeight="1"/>
  <cols>
    <col min="1" max="1" width="45.125" style="1" customWidth="1"/>
    <col min="2" max="2" width="16.875" style="1" customWidth="1"/>
    <col min="3" max="4" width="13" style="1" customWidth="1"/>
    <col min="5" max="5" width="11.125" style="1" hidden="1" customWidth="1"/>
    <col min="6" max="6" width="11.125" style="1" customWidth="1"/>
    <col min="7" max="7" width="9" style="1" customWidth="1"/>
    <col min="8" max="199" width="47.5" style="1" customWidth="1"/>
    <col min="200" max="230" width="9" style="1" customWidth="1"/>
    <col min="231" max="231" width="47.5" style="1" customWidth="1"/>
    <col min="232" max="16384" width="47.5" style="1"/>
  </cols>
  <sheetData>
    <row r="1" spans="1:5" ht="26.1" customHeight="1">
      <c r="A1" s="46" t="s">
        <v>89</v>
      </c>
      <c r="B1" s="46"/>
      <c r="C1" s="46"/>
      <c r="D1" s="46"/>
    </row>
    <row r="2" spans="1:5" ht="15.95" customHeight="1">
      <c r="A2" s="1" t="s">
        <v>90</v>
      </c>
      <c r="C2" s="47" t="s">
        <v>2</v>
      </c>
      <c r="D2" s="47"/>
    </row>
    <row r="3" spans="1:5" ht="15.95" customHeight="1">
      <c r="A3" s="48" t="s">
        <v>91</v>
      </c>
      <c r="B3" s="49" t="s">
        <v>92</v>
      </c>
      <c r="C3" s="48" t="s">
        <v>6</v>
      </c>
      <c r="D3" s="48"/>
    </row>
    <row r="4" spans="1:5" ht="15.95" customHeight="1">
      <c r="A4" s="48"/>
      <c r="B4" s="48"/>
      <c r="C4" s="2" t="s">
        <v>9</v>
      </c>
      <c r="D4" s="2" t="s">
        <v>10</v>
      </c>
      <c r="E4" s="3" t="s">
        <v>11</v>
      </c>
    </row>
    <row r="5" spans="1:5" ht="15.95" customHeight="1">
      <c r="A5" s="4" t="s">
        <v>93</v>
      </c>
      <c r="B5" s="5"/>
      <c r="C5" s="5">
        <f t="shared" ref="C5:C17" si="0">B5-E5</f>
        <v>0</v>
      </c>
      <c r="D5" s="6" t="e">
        <f t="shared" ref="D5:D17" si="1">(C5/E5)*100</f>
        <v>#DIV/0!</v>
      </c>
    </row>
    <row r="6" spans="1:5" ht="15.95" customHeight="1">
      <c r="A6" s="7" t="s">
        <v>94</v>
      </c>
      <c r="B6" s="5"/>
      <c r="C6" s="5">
        <f t="shared" si="0"/>
        <v>0</v>
      </c>
      <c r="D6" s="6" t="e">
        <f t="shared" si="1"/>
        <v>#DIV/0!</v>
      </c>
    </row>
    <row r="7" spans="1:5" ht="15.95" customHeight="1">
      <c r="A7" s="7" t="s">
        <v>95</v>
      </c>
      <c r="B7" s="5"/>
      <c r="C7" s="5">
        <f t="shared" si="0"/>
        <v>0</v>
      </c>
      <c r="D7" s="6" t="e">
        <f t="shared" si="1"/>
        <v>#DIV/0!</v>
      </c>
    </row>
    <row r="8" spans="1:5" ht="15.95" customHeight="1">
      <c r="A8" s="4" t="s">
        <v>96</v>
      </c>
      <c r="B8" s="8">
        <f>SUM(B9:B18)</f>
        <v>10665</v>
      </c>
      <c r="C8" s="5">
        <f t="shared" si="0"/>
        <v>4661</v>
      </c>
      <c r="D8" s="6">
        <f t="shared" si="1"/>
        <v>77.631578947368396</v>
      </c>
      <c r="E8" s="8">
        <f>SUM(E9:E18)</f>
        <v>6004</v>
      </c>
    </row>
    <row r="9" spans="1:5" ht="15.95" customHeight="1">
      <c r="A9" s="9" t="s">
        <v>97</v>
      </c>
      <c r="B9" s="5">
        <v>7886</v>
      </c>
      <c r="C9" s="5">
        <f t="shared" si="0"/>
        <v>2182</v>
      </c>
      <c r="D9" s="6">
        <f t="shared" si="1"/>
        <v>38.253856942496498</v>
      </c>
      <c r="E9" s="1">
        <v>5704</v>
      </c>
    </row>
    <row r="10" spans="1:5" ht="15.95" customHeight="1">
      <c r="A10" s="9" t="s">
        <v>98</v>
      </c>
      <c r="B10" s="5"/>
      <c r="C10" s="5">
        <f t="shared" si="0"/>
        <v>0</v>
      </c>
      <c r="D10" s="6" t="e">
        <f t="shared" si="1"/>
        <v>#DIV/0!</v>
      </c>
    </row>
    <row r="11" spans="1:5" ht="15.95" customHeight="1">
      <c r="A11" s="9" t="s">
        <v>99</v>
      </c>
      <c r="B11" s="5">
        <v>825</v>
      </c>
      <c r="C11" s="5">
        <f t="shared" si="0"/>
        <v>825</v>
      </c>
      <c r="D11" s="6" t="e">
        <f t="shared" si="1"/>
        <v>#DIV/0!</v>
      </c>
    </row>
    <row r="12" spans="1:5" ht="15.95" customHeight="1">
      <c r="A12" s="9" t="s">
        <v>100</v>
      </c>
      <c r="B12" s="5"/>
      <c r="C12" s="5">
        <f t="shared" si="0"/>
        <v>0</v>
      </c>
      <c r="D12" s="6" t="e">
        <f t="shared" si="1"/>
        <v>#DIV/0!</v>
      </c>
    </row>
    <row r="13" spans="1:5" ht="15.95" customHeight="1">
      <c r="A13" s="9" t="s">
        <v>101</v>
      </c>
      <c r="B13" s="5"/>
      <c r="C13" s="5">
        <f t="shared" si="0"/>
        <v>0</v>
      </c>
      <c r="D13" s="6" t="e">
        <f t="shared" si="1"/>
        <v>#DIV/0!</v>
      </c>
    </row>
    <row r="14" spans="1:5" ht="15.95" customHeight="1">
      <c r="A14" s="9" t="s">
        <v>102</v>
      </c>
      <c r="B14" s="5">
        <v>1819</v>
      </c>
      <c r="C14" s="5">
        <f t="shared" si="0"/>
        <v>1519</v>
      </c>
      <c r="D14" s="6">
        <f t="shared" si="1"/>
        <v>506.33333333333297</v>
      </c>
      <c r="E14" s="1">
        <v>300</v>
      </c>
    </row>
    <row r="15" spans="1:5" ht="15.95" customHeight="1">
      <c r="A15" s="9" t="s">
        <v>103</v>
      </c>
      <c r="B15" s="5"/>
      <c r="C15" s="5">
        <f t="shared" si="0"/>
        <v>0</v>
      </c>
      <c r="D15" s="6" t="e">
        <f t="shared" si="1"/>
        <v>#DIV/0!</v>
      </c>
    </row>
    <row r="16" spans="1:5" ht="15.95" customHeight="1">
      <c r="A16" s="9" t="s">
        <v>104</v>
      </c>
      <c r="B16" s="5"/>
      <c r="C16" s="5">
        <f t="shared" si="0"/>
        <v>0</v>
      </c>
      <c r="D16" s="6" t="e">
        <f t="shared" si="1"/>
        <v>#DIV/0!</v>
      </c>
    </row>
    <row r="17" spans="1:5" ht="15.95" customHeight="1">
      <c r="A17" s="9" t="s">
        <v>105</v>
      </c>
      <c r="B17" s="5"/>
      <c r="C17" s="5">
        <f t="shared" si="0"/>
        <v>0</v>
      </c>
      <c r="D17" s="6" t="e">
        <f t="shared" si="1"/>
        <v>#DIV/0!</v>
      </c>
    </row>
    <row r="18" spans="1:5" ht="15.95" customHeight="1">
      <c r="A18" s="9" t="s">
        <v>106</v>
      </c>
      <c r="B18" s="5">
        <v>135</v>
      </c>
      <c r="C18" s="5"/>
      <c r="D18" s="6"/>
    </row>
    <row r="19" spans="1:5" ht="15.95" customHeight="1">
      <c r="A19" s="4" t="s">
        <v>107</v>
      </c>
      <c r="B19" s="5"/>
      <c r="C19" s="5">
        <f t="shared" ref="C19:C41" si="2">B19-E19</f>
        <v>0</v>
      </c>
      <c r="D19" s="6" t="e">
        <f t="shared" ref="D19:D46" si="3">(C19/E19)*100</f>
        <v>#DIV/0!</v>
      </c>
    </row>
    <row r="20" spans="1:5" ht="15.95" customHeight="1">
      <c r="A20" s="9" t="s">
        <v>108</v>
      </c>
      <c r="B20" s="5"/>
      <c r="C20" s="5">
        <f t="shared" si="2"/>
        <v>0</v>
      </c>
      <c r="D20" s="6" t="e">
        <f t="shared" si="3"/>
        <v>#DIV/0!</v>
      </c>
    </row>
    <row r="21" spans="1:5" ht="15.95" customHeight="1">
      <c r="A21" s="9" t="s">
        <v>109</v>
      </c>
      <c r="B21" s="5"/>
      <c r="C21" s="5">
        <f t="shared" si="2"/>
        <v>0</v>
      </c>
      <c r="D21" s="6" t="e">
        <f t="shared" si="3"/>
        <v>#DIV/0!</v>
      </c>
    </row>
    <row r="22" spans="1:5" ht="15.95" customHeight="1">
      <c r="A22" s="9" t="s">
        <v>110</v>
      </c>
      <c r="B22" s="5"/>
      <c r="C22" s="5">
        <f t="shared" si="2"/>
        <v>0</v>
      </c>
      <c r="D22" s="6" t="e">
        <f t="shared" si="3"/>
        <v>#DIV/0!</v>
      </c>
    </row>
    <row r="23" spans="1:5" ht="15.95" customHeight="1">
      <c r="A23" s="4" t="s">
        <v>111</v>
      </c>
      <c r="B23" s="8"/>
      <c r="C23" s="5">
        <f t="shared" si="2"/>
        <v>0</v>
      </c>
      <c r="D23" s="6" t="e">
        <f t="shared" si="3"/>
        <v>#DIV/0!</v>
      </c>
    </row>
    <row r="24" spans="1:5" ht="15.95" customHeight="1">
      <c r="A24" s="10" t="s">
        <v>112</v>
      </c>
      <c r="B24" s="5"/>
      <c r="C24" s="5">
        <f t="shared" si="2"/>
        <v>0</v>
      </c>
      <c r="D24" s="6" t="e">
        <f t="shared" si="3"/>
        <v>#DIV/0!</v>
      </c>
    </row>
    <row r="25" spans="1:5" ht="15.95" customHeight="1">
      <c r="A25" s="9" t="s">
        <v>113</v>
      </c>
      <c r="B25" s="5"/>
      <c r="C25" s="5">
        <f t="shared" si="2"/>
        <v>0</v>
      </c>
      <c r="D25" s="6" t="e">
        <f t="shared" si="3"/>
        <v>#DIV/0!</v>
      </c>
    </row>
    <row r="26" spans="1:5" ht="15.95" customHeight="1">
      <c r="A26" s="4" t="s">
        <v>114</v>
      </c>
      <c r="B26" s="8">
        <f>SUM(B27:B29)</f>
        <v>17700</v>
      </c>
      <c r="C26" s="5">
        <f t="shared" si="2"/>
        <v>17700</v>
      </c>
      <c r="D26" s="6" t="e">
        <f t="shared" si="3"/>
        <v>#DIV/0!</v>
      </c>
      <c r="E26" s="1">
        <f>SUM(E27:E29)</f>
        <v>0</v>
      </c>
    </row>
    <row r="27" spans="1:5" ht="33.950000000000003" customHeight="1">
      <c r="A27" s="11" t="s">
        <v>115</v>
      </c>
      <c r="B27" s="5">
        <v>17700</v>
      </c>
      <c r="C27" s="5">
        <f t="shared" si="2"/>
        <v>17700</v>
      </c>
      <c r="D27" s="6" t="e">
        <f t="shared" si="3"/>
        <v>#DIV/0!</v>
      </c>
    </row>
    <row r="28" spans="1:5" ht="15.95" customHeight="1">
      <c r="A28" s="9" t="s">
        <v>116</v>
      </c>
      <c r="B28" s="5"/>
      <c r="C28" s="5">
        <f t="shared" si="2"/>
        <v>0</v>
      </c>
      <c r="D28" s="6" t="e">
        <f t="shared" si="3"/>
        <v>#DIV/0!</v>
      </c>
    </row>
    <row r="29" spans="1:5" ht="15.95" customHeight="1">
      <c r="A29" s="9" t="s">
        <v>117</v>
      </c>
      <c r="B29" s="5"/>
      <c r="C29" s="5">
        <f t="shared" si="2"/>
        <v>0</v>
      </c>
      <c r="D29" s="6" t="e">
        <f t="shared" si="3"/>
        <v>#DIV/0!</v>
      </c>
    </row>
    <row r="30" spans="1:5" ht="15.95" customHeight="1">
      <c r="A30" s="4" t="s">
        <v>118</v>
      </c>
      <c r="B30" s="8">
        <f>SUM(B31:B35)</f>
        <v>10199</v>
      </c>
      <c r="C30" s="5">
        <f t="shared" si="2"/>
        <v>-872</v>
      </c>
      <c r="D30" s="6">
        <f t="shared" si="3"/>
        <v>-7.8764339264745704</v>
      </c>
      <c r="E30" s="8">
        <f>SUM(E31:E35)</f>
        <v>11071</v>
      </c>
    </row>
    <row r="31" spans="1:5" ht="15.95" customHeight="1">
      <c r="A31" s="9" t="s">
        <v>119</v>
      </c>
      <c r="B31" s="5">
        <v>9775</v>
      </c>
      <c r="C31" s="5">
        <f t="shared" si="2"/>
        <v>-872</v>
      </c>
      <c r="D31" s="6">
        <f t="shared" si="3"/>
        <v>-8.1901004977928107</v>
      </c>
      <c r="E31" s="1">
        <v>10647</v>
      </c>
    </row>
    <row r="32" spans="1:5" ht="15.95" customHeight="1">
      <c r="A32" s="9" t="s">
        <v>120</v>
      </c>
      <c r="B32" s="5">
        <v>130</v>
      </c>
      <c r="C32" s="5">
        <f t="shared" si="2"/>
        <v>0</v>
      </c>
      <c r="D32" s="6">
        <f t="shared" si="3"/>
        <v>0</v>
      </c>
      <c r="E32" s="1">
        <v>130</v>
      </c>
    </row>
    <row r="33" spans="1:5" ht="15.95" customHeight="1">
      <c r="A33" s="9" t="s">
        <v>121</v>
      </c>
      <c r="B33" s="5"/>
      <c r="C33" s="5">
        <f t="shared" si="2"/>
        <v>0</v>
      </c>
      <c r="D33" s="6" t="e">
        <f t="shared" si="3"/>
        <v>#DIV/0!</v>
      </c>
    </row>
    <row r="34" spans="1:5" ht="15.95" customHeight="1">
      <c r="A34" s="9" t="s">
        <v>122</v>
      </c>
      <c r="B34" s="5"/>
      <c r="C34" s="5">
        <f t="shared" si="2"/>
        <v>0</v>
      </c>
      <c r="D34" s="6" t="e">
        <f t="shared" si="3"/>
        <v>#DIV/0!</v>
      </c>
    </row>
    <row r="35" spans="1:5" ht="29.1" customHeight="1">
      <c r="A35" s="11" t="s">
        <v>123</v>
      </c>
      <c r="B35" s="5">
        <v>294</v>
      </c>
      <c r="C35" s="5">
        <f t="shared" si="2"/>
        <v>0</v>
      </c>
      <c r="D35" s="6">
        <f t="shared" si="3"/>
        <v>0</v>
      </c>
      <c r="E35" s="1">
        <v>294</v>
      </c>
    </row>
    <row r="36" spans="1:5" ht="15.95" customHeight="1">
      <c r="A36" s="4" t="s">
        <v>124</v>
      </c>
      <c r="B36" s="8">
        <f>SUM(B37:B42)</f>
        <v>39</v>
      </c>
      <c r="C36" s="5">
        <f t="shared" si="2"/>
        <v>5</v>
      </c>
      <c r="D36" s="6">
        <f t="shared" si="3"/>
        <v>14.705882352941201</v>
      </c>
      <c r="E36" s="8">
        <f>SUM(E37:E42)</f>
        <v>34</v>
      </c>
    </row>
    <row r="37" spans="1:5" ht="27" customHeight="1">
      <c r="A37" s="11" t="s">
        <v>125</v>
      </c>
      <c r="B37" s="5">
        <v>4</v>
      </c>
      <c r="C37" s="5">
        <f t="shared" si="2"/>
        <v>-30</v>
      </c>
      <c r="D37" s="6">
        <f t="shared" si="3"/>
        <v>-88.235294117647101</v>
      </c>
      <c r="E37" s="1">
        <v>34</v>
      </c>
    </row>
    <row r="38" spans="1:5" ht="15.95" customHeight="1">
      <c r="A38" s="9" t="s">
        <v>126</v>
      </c>
      <c r="B38" s="5">
        <v>4</v>
      </c>
      <c r="C38" s="5">
        <f t="shared" si="2"/>
        <v>4</v>
      </c>
      <c r="D38" s="6" t="e">
        <f t="shared" si="3"/>
        <v>#DIV/0!</v>
      </c>
    </row>
    <row r="39" spans="1:5" ht="15.95" customHeight="1">
      <c r="A39" s="9" t="s">
        <v>127</v>
      </c>
      <c r="B39" s="5"/>
      <c r="C39" s="5">
        <f t="shared" si="2"/>
        <v>0</v>
      </c>
      <c r="D39" s="6" t="e">
        <f t="shared" si="3"/>
        <v>#DIV/0!</v>
      </c>
    </row>
    <row r="40" spans="1:5" ht="15.95" customHeight="1">
      <c r="A40" s="9" t="s">
        <v>128</v>
      </c>
      <c r="B40" s="5"/>
      <c r="C40" s="5">
        <f t="shared" si="2"/>
        <v>0</v>
      </c>
      <c r="D40" s="6" t="e">
        <f t="shared" si="3"/>
        <v>#DIV/0!</v>
      </c>
    </row>
    <row r="41" spans="1:5" ht="29.1" customHeight="1">
      <c r="A41" s="12" t="s">
        <v>129</v>
      </c>
      <c r="B41" s="5">
        <v>15</v>
      </c>
      <c r="C41" s="5">
        <f t="shared" si="2"/>
        <v>15</v>
      </c>
      <c r="D41" s="6" t="e">
        <f t="shared" si="3"/>
        <v>#DIV/0!</v>
      </c>
    </row>
    <row r="42" spans="1:5" ht="29.1" customHeight="1">
      <c r="A42" s="12" t="s">
        <v>130</v>
      </c>
      <c r="B42" s="5">
        <v>16</v>
      </c>
      <c r="C42" s="5"/>
      <c r="D42" s="6" t="e">
        <f t="shared" si="3"/>
        <v>#DIV/0!</v>
      </c>
    </row>
    <row r="43" spans="1:5" ht="15.95" customHeight="1">
      <c r="A43" s="4" t="s">
        <v>131</v>
      </c>
      <c r="B43" s="8"/>
      <c r="C43" s="5">
        <f t="shared" ref="C43:C46" si="4">B43-E43</f>
        <v>0</v>
      </c>
      <c r="D43" s="6" t="e">
        <f t="shared" si="3"/>
        <v>#DIV/0!</v>
      </c>
    </row>
    <row r="44" spans="1:5" ht="15.95" customHeight="1">
      <c r="A44" s="9" t="s">
        <v>132</v>
      </c>
      <c r="B44" s="5"/>
      <c r="C44" s="5">
        <f t="shared" si="4"/>
        <v>0</v>
      </c>
      <c r="D44" s="6" t="e">
        <f t="shared" si="3"/>
        <v>#DIV/0!</v>
      </c>
    </row>
    <row r="45" spans="1:5" ht="15.95" customHeight="1">
      <c r="A45" s="9" t="s">
        <v>133</v>
      </c>
      <c r="B45" s="5"/>
      <c r="C45" s="5">
        <f t="shared" si="4"/>
        <v>0</v>
      </c>
      <c r="D45" s="6" t="e">
        <f t="shared" si="3"/>
        <v>#DIV/0!</v>
      </c>
    </row>
    <row r="46" spans="1:5" ht="15.95" customHeight="1">
      <c r="A46" s="13" t="s">
        <v>134</v>
      </c>
      <c r="B46" s="8">
        <f>B8+B26+B30+B36</f>
        <v>38603</v>
      </c>
      <c r="C46" s="5">
        <f t="shared" si="4"/>
        <v>21494</v>
      </c>
      <c r="D46" s="6">
        <f t="shared" si="3"/>
        <v>125.62978549301501</v>
      </c>
      <c r="E46" s="8">
        <f>E8+E26+E30+E36</f>
        <v>17109</v>
      </c>
    </row>
    <row r="47" spans="1:5" ht="15.95" customHeight="1">
      <c r="B47" s="14"/>
    </row>
    <row r="48" spans="1:5" ht="15.95" customHeight="1">
      <c r="B48" s="14"/>
    </row>
    <row r="49" spans="2:2" ht="15.95" customHeight="1">
      <c r="B49" s="14"/>
    </row>
    <row r="50" spans="2:2" ht="15.95" customHeight="1">
      <c r="B50" s="14"/>
    </row>
    <row r="51" spans="2:2" ht="15.95" customHeight="1">
      <c r="B51" s="14"/>
    </row>
    <row r="52" spans="2:2" ht="15.95" customHeight="1">
      <c r="B52" s="14"/>
    </row>
    <row r="53" spans="2:2" ht="15.95" customHeight="1">
      <c r="B53" s="14"/>
    </row>
    <row r="54" spans="2:2" ht="15.95" customHeight="1">
      <c r="B54" s="14"/>
    </row>
    <row r="55" spans="2:2" ht="15.95" customHeight="1">
      <c r="B55" s="14"/>
    </row>
    <row r="56" spans="2:2" ht="15.95" customHeight="1">
      <c r="B56" s="14"/>
    </row>
    <row r="57" spans="2:2" ht="15.95" customHeight="1">
      <c r="B57" s="14"/>
    </row>
    <row r="58" spans="2:2" ht="15.95" customHeight="1">
      <c r="B58" s="14"/>
    </row>
    <row r="59" spans="2:2" ht="15.95" customHeight="1">
      <c r="B59" s="14"/>
    </row>
    <row r="60" spans="2:2" ht="15.95" customHeight="1">
      <c r="B60" s="14"/>
    </row>
    <row r="61" spans="2:2" ht="15.95" customHeight="1">
      <c r="B61" s="14"/>
    </row>
    <row r="62" spans="2:2" ht="15.95" customHeight="1">
      <c r="B62" s="14"/>
    </row>
    <row r="63" spans="2:2" ht="15.95" customHeight="1">
      <c r="B63" s="14"/>
    </row>
    <row r="64" spans="2:2" ht="15.95" customHeight="1">
      <c r="B64" s="14"/>
    </row>
    <row r="65" spans="2:2" ht="15.95" customHeight="1">
      <c r="B65" s="14"/>
    </row>
    <row r="66" spans="2:2" ht="15.95" customHeight="1">
      <c r="B66" s="14"/>
    </row>
    <row r="67" spans="2:2" ht="15.95" customHeight="1">
      <c r="B67" s="14"/>
    </row>
  </sheetData>
  <mergeCells count="5">
    <mergeCell ref="A1:D1"/>
    <mergeCell ref="C2:D2"/>
    <mergeCell ref="C3:D3"/>
    <mergeCell ref="A3:A4"/>
    <mergeCell ref="B3:B4"/>
  </mergeCells>
  <phoneticPr fontId="17" type="noConversion"/>
  <printOptions horizontalCentered="1"/>
  <pageMargins left="0.75138888888888899" right="0.75138888888888899" top="1" bottom="1" header="0.51180555555555596" footer="0.51180555555555596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Q113"/>
  <sheetViews>
    <sheetView showZeros="0" workbookViewId="0">
      <pane xSplit="1" ySplit="3" topLeftCell="B4" activePane="bottomRight" state="frozen"/>
      <selection pane="topRight"/>
      <selection pane="bottomLeft"/>
      <selection pane="bottomRight" activeCell="G13" sqref="G13"/>
    </sheetView>
  </sheetViews>
  <sheetFormatPr defaultColWidth="9" defaultRowHeight="19.899999999999999" customHeight="1"/>
  <cols>
    <col min="1" max="1" width="39" style="54" customWidth="1"/>
    <col min="2" max="3" width="13.5" style="54" customWidth="1"/>
    <col min="4" max="4" width="14.125" style="54" customWidth="1"/>
    <col min="5" max="16371" width="9" style="54"/>
    <col min="16372" max="16384" width="9" style="69"/>
  </cols>
  <sheetData>
    <row r="1" spans="1:4" s="51" customFormat="1" ht="30" customHeight="1">
      <c r="A1" s="50" t="s">
        <v>135</v>
      </c>
      <c r="B1" s="50"/>
      <c r="C1" s="50"/>
      <c r="D1" s="50"/>
    </row>
    <row r="2" spans="1:4" ht="19.899999999999999" customHeight="1">
      <c r="A2" s="52" t="s">
        <v>190</v>
      </c>
      <c r="B2" s="52"/>
      <c r="C2" s="52"/>
      <c r="D2" s="53" t="s">
        <v>2</v>
      </c>
    </row>
    <row r="3" spans="1:4" s="53" customFormat="1" ht="30" customHeight="1">
      <c r="A3" s="55" t="s">
        <v>136</v>
      </c>
      <c r="B3" s="55" t="s">
        <v>137</v>
      </c>
      <c r="C3" s="55" t="s">
        <v>138</v>
      </c>
      <c r="D3" s="56" t="s">
        <v>139</v>
      </c>
    </row>
    <row r="4" spans="1:4" s="54" customFormat="1" ht="21.95" customHeight="1">
      <c r="A4" s="57" t="s">
        <v>140</v>
      </c>
      <c r="B4" s="58">
        <f>SUM(B5:B19)</f>
        <v>43865</v>
      </c>
      <c r="C4" s="58">
        <f>SUM(C5:C19)</f>
        <v>42557</v>
      </c>
      <c r="D4" s="59">
        <f t="shared" ref="D4:D16" si="0">B4*100/C4</f>
        <v>103.0735249195197</v>
      </c>
    </row>
    <row r="5" spans="1:4" s="54" customFormat="1" ht="21.95" customHeight="1">
      <c r="A5" s="57" t="s">
        <v>141</v>
      </c>
      <c r="B5" s="58">
        <v>20000</v>
      </c>
      <c r="C5" s="58">
        <v>19360</v>
      </c>
      <c r="D5" s="59">
        <f t="shared" si="0"/>
        <v>103.30578512396694</v>
      </c>
    </row>
    <row r="6" spans="1:4" s="54" customFormat="1" ht="21.95" customHeight="1">
      <c r="A6" s="57" t="s">
        <v>142</v>
      </c>
      <c r="B6" s="58">
        <v>9420</v>
      </c>
      <c r="C6" s="58">
        <v>9163</v>
      </c>
      <c r="D6" s="59">
        <f t="shared" si="0"/>
        <v>102.80475826694314</v>
      </c>
    </row>
    <row r="7" spans="1:4" s="54" customFormat="1" ht="21.95" customHeight="1">
      <c r="A7" s="57" t="s">
        <v>143</v>
      </c>
      <c r="B7" s="58">
        <v>4130</v>
      </c>
      <c r="C7" s="58">
        <v>4058</v>
      </c>
      <c r="D7" s="59">
        <f t="shared" si="0"/>
        <v>101.77427304090685</v>
      </c>
    </row>
    <row r="8" spans="1:4" s="54" customFormat="1" ht="21.95" customHeight="1">
      <c r="A8" s="57" t="s">
        <v>144</v>
      </c>
      <c r="B8" s="58">
        <v>19</v>
      </c>
      <c r="C8" s="58">
        <v>18</v>
      </c>
      <c r="D8" s="59">
        <f t="shared" si="0"/>
        <v>105.55555555555556</v>
      </c>
    </row>
    <row r="9" spans="1:4" s="54" customFormat="1" ht="21.95" customHeight="1">
      <c r="A9" s="57" t="s">
        <v>145</v>
      </c>
      <c r="B9" s="58">
        <v>2900</v>
      </c>
      <c r="C9" s="58">
        <v>2838</v>
      </c>
      <c r="D9" s="59">
        <f t="shared" si="0"/>
        <v>102.184637068358</v>
      </c>
    </row>
    <row r="10" spans="1:4" s="54" customFormat="1" ht="21.95" customHeight="1">
      <c r="A10" s="57" t="s">
        <v>146</v>
      </c>
      <c r="B10" s="58">
        <v>2500</v>
      </c>
      <c r="C10" s="58">
        <v>2429</v>
      </c>
      <c r="D10" s="59">
        <f t="shared" si="0"/>
        <v>102.92301358583779</v>
      </c>
    </row>
    <row r="11" spans="1:4" s="54" customFormat="1" ht="21.95" customHeight="1">
      <c r="A11" s="57" t="s">
        <v>147</v>
      </c>
      <c r="B11" s="58">
        <v>1850</v>
      </c>
      <c r="C11" s="58">
        <v>1817</v>
      </c>
      <c r="D11" s="59">
        <f t="shared" si="0"/>
        <v>101.81618051733626</v>
      </c>
    </row>
    <row r="12" spans="1:4" s="54" customFormat="1" ht="21.95" customHeight="1">
      <c r="A12" s="57" t="s">
        <v>148</v>
      </c>
      <c r="B12" s="58">
        <v>1460</v>
      </c>
      <c r="C12" s="58">
        <v>1388</v>
      </c>
      <c r="D12" s="59">
        <f t="shared" si="0"/>
        <v>105.18731988472622</v>
      </c>
    </row>
    <row r="13" spans="1:4" s="54" customFormat="1" ht="21.95" customHeight="1">
      <c r="A13" s="57" t="s">
        <v>149</v>
      </c>
      <c r="B13" s="58">
        <v>940</v>
      </c>
      <c r="C13" s="58">
        <v>865</v>
      </c>
      <c r="D13" s="59">
        <f t="shared" si="0"/>
        <v>108.67052023121387</v>
      </c>
    </row>
    <row r="14" spans="1:4" s="54" customFormat="1" ht="21.95" customHeight="1">
      <c r="A14" s="57" t="s">
        <v>150</v>
      </c>
      <c r="B14" s="58">
        <v>12</v>
      </c>
      <c r="C14" s="58">
        <v>11</v>
      </c>
      <c r="D14" s="59">
        <f t="shared" si="0"/>
        <v>109.09090909090909</v>
      </c>
    </row>
    <row r="15" spans="1:4" s="54" customFormat="1" ht="21.95" customHeight="1">
      <c r="A15" s="57" t="s">
        <v>151</v>
      </c>
      <c r="B15" s="58"/>
      <c r="C15" s="58"/>
      <c r="D15" s="59" t="e">
        <f t="shared" si="0"/>
        <v>#DIV/0!</v>
      </c>
    </row>
    <row r="16" spans="1:4" s="54" customFormat="1" ht="21.95" customHeight="1">
      <c r="A16" s="57" t="s">
        <v>152</v>
      </c>
      <c r="B16" s="58">
        <v>630</v>
      </c>
      <c r="C16" s="58">
        <v>607</v>
      </c>
      <c r="D16" s="59">
        <f t="shared" si="0"/>
        <v>103.78912685337727</v>
      </c>
    </row>
    <row r="17" spans="1:4" s="54" customFormat="1" ht="21.95" customHeight="1">
      <c r="A17" s="57" t="s">
        <v>153</v>
      </c>
      <c r="B17" s="58"/>
      <c r="C17" s="58"/>
      <c r="D17" s="59"/>
    </row>
    <row r="18" spans="1:4" s="54" customFormat="1" ht="21.95" customHeight="1">
      <c r="A18" s="57" t="s">
        <v>154</v>
      </c>
      <c r="B18" s="58">
        <v>4</v>
      </c>
      <c r="C18" s="58">
        <v>3</v>
      </c>
      <c r="D18" s="59">
        <f t="shared" ref="D18:D22" si="1">B18*100/C18</f>
        <v>133.33333333333334</v>
      </c>
    </row>
    <row r="19" spans="1:4" s="54" customFormat="1" ht="21.95" customHeight="1">
      <c r="A19" s="57" t="s">
        <v>155</v>
      </c>
      <c r="B19" s="58"/>
      <c r="C19" s="58"/>
      <c r="D19" s="59"/>
    </row>
    <row r="20" spans="1:4" s="54" customFormat="1" ht="21.95" customHeight="1">
      <c r="A20" s="57" t="s">
        <v>156</v>
      </c>
      <c r="B20" s="58">
        <f>SUM(B21,B23:B29)</f>
        <v>9537</v>
      </c>
      <c r="C20" s="58">
        <f>SUM(C21,C23:C29)</f>
        <v>10816</v>
      </c>
      <c r="D20" s="59">
        <f t="shared" si="1"/>
        <v>88.174926035502963</v>
      </c>
    </row>
    <row r="21" spans="1:4" s="54" customFormat="1" ht="21.95" customHeight="1">
      <c r="A21" s="57" t="s">
        <v>157</v>
      </c>
      <c r="B21" s="58">
        <v>9500</v>
      </c>
      <c r="C21" s="58">
        <v>10773</v>
      </c>
      <c r="D21" s="59">
        <f t="shared" si="1"/>
        <v>88.183421516754848</v>
      </c>
    </row>
    <row r="22" spans="1:4" s="54" customFormat="1" ht="21.95" customHeight="1">
      <c r="A22" s="57" t="s">
        <v>158</v>
      </c>
      <c r="B22" s="58">
        <v>1000</v>
      </c>
      <c r="C22" s="58">
        <v>1116</v>
      </c>
      <c r="D22" s="59">
        <f t="shared" si="1"/>
        <v>89.605734767025083</v>
      </c>
    </row>
    <row r="23" spans="1:4" s="54" customFormat="1" ht="21.95" customHeight="1">
      <c r="A23" s="57" t="s">
        <v>159</v>
      </c>
      <c r="B23" s="58">
        <v>0</v>
      </c>
      <c r="C23" s="58"/>
      <c r="D23" s="59"/>
    </row>
    <row r="24" spans="1:4" s="54" customFormat="1" ht="21.95" customHeight="1">
      <c r="A24" s="57" t="s">
        <v>160</v>
      </c>
      <c r="B24" s="58">
        <v>2</v>
      </c>
      <c r="C24" s="58">
        <v>1</v>
      </c>
      <c r="D24" s="59">
        <f>B24*100/C24</f>
        <v>200</v>
      </c>
    </row>
    <row r="25" spans="1:4" s="54" customFormat="1" ht="21.95" customHeight="1">
      <c r="A25" s="57" t="s">
        <v>161</v>
      </c>
      <c r="B25" s="58"/>
      <c r="C25" s="58"/>
      <c r="D25" s="59"/>
    </row>
    <row r="26" spans="1:4" s="54" customFormat="1" ht="21.95" customHeight="1">
      <c r="A26" s="57" t="s">
        <v>162</v>
      </c>
      <c r="B26" s="58">
        <v>35</v>
      </c>
      <c r="C26" s="58">
        <v>42</v>
      </c>
      <c r="D26" s="59">
        <f>B26*100/C26</f>
        <v>83.333333333333329</v>
      </c>
    </row>
    <row r="27" spans="1:4" s="54" customFormat="1" ht="21.95" customHeight="1">
      <c r="A27" s="57" t="s">
        <v>163</v>
      </c>
      <c r="B27" s="58"/>
      <c r="C27" s="58"/>
      <c r="D27" s="59"/>
    </row>
    <row r="28" spans="1:4" s="54" customFormat="1" ht="21.95" customHeight="1">
      <c r="A28" s="57" t="s">
        <v>164</v>
      </c>
      <c r="B28" s="58"/>
      <c r="C28" s="37"/>
      <c r="D28" s="59"/>
    </row>
    <row r="29" spans="1:4" s="54" customFormat="1" ht="21.95" customHeight="1">
      <c r="A29" s="57" t="s">
        <v>165</v>
      </c>
      <c r="B29" s="58"/>
      <c r="C29" s="58"/>
      <c r="D29" s="59"/>
    </row>
    <row r="30" spans="1:4" s="63" customFormat="1" ht="21.95" customHeight="1">
      <c r="A30" s="60" t="s">
        <v>166</v>
      </c>
      <c r="B30" s="61">
        <f>B20+B4</f>
        <v>53402</v>
      </c>
      <c r="C30" s="61">
        <f>C20+C4</f>
        <v>53373</v>
      </c>
      <c r="D30" s="62">
        <f t="shared" ref="D30:D35" si="2">B30*100/C30</f>
        <v>100.0543345886497</v>
      </c>
    </row>
    <row r="31" spans="1:4" s="54" customFormat="1" ht="21.95" customHeight="1">
      <c r="A31" s="57" t="s">
        <v>167</v>
      </c>
      <c r="B31" s="58"/>
      <c r="C31" s="58"/>
      <c r="D31" s="59"/>
    </row>
    <row r="32" spans="1:4" s="54" customFormat="1" ht="21.95" customHeight="1">
      <c r="A32" s="57" t="s">
        <v>168</v>
      </c>
      <c r="B32" s="58">
        <f>SUM(B33,B37:B40,B44:B45)</f>
        <v>10309</v>
      </c>
      <c r="C32" s="37">
        <f>SUM(C33,C37:C40,C44:C45)</f>
        <v>24985</v>
      </c>
      <c r="D32" s="59">
        <f t="shared" si="2"/>
        <v>41.260756453872325</v>
      </c>
    </row>
    <row r="33" spans="1:4" s="54" customFormat="1" ht="21.95" customHeight="1">
      <c r="A33" s="57" t="s">
        <v>169</v>
      </c>
      <c r="B33" s="58">
        <f>SUM(B34:B36)</f>
        <v>5309</v>
      </c>
      <c r="C33" s="58">
        <f>SUM(C34:C36)</f>
        <v>11985</v>
      </c>
      <c r="D33" s="59">
        <f t="shared" si="2"/>
        <v>44.29703796412182</v>
      </c>
    </row>
    <row r="34" spans="1:4" s="54" customFormat="1" ht="21.95" customHeight="1">
      <c r="A34" s="57" t="s">
        <v>170</v>
      </c>
      <c r="B34" s="58">
        <v>28</v>
      </c>
      <c r="C34" s="58">
        <v>28</v>
      </c>
      <c r="D34" s="59">
        <f t="shared" si="2"/>
        <v>100</v>
      </c>
    </row>
    <row r="35" spans="1:4" s="54" customFormat="1" ht="21.95" customHeight="1">
      <c r="A35" s="57" t="s">
        <v>171</v>
      </c>
      <c r="B35" s="58">
        <v>5281</v>
      </c>
      <c r="C35" s="58">
        <v>6463</v>
      </c>
      <c r="D35" s="59">
        <f t="shared" si="2"/>
        <v>81.711279591520963</v>
      </c>
    </row>
    <row r="36" spans="1:4" s="54" customFormat="1" ht="21.95" customHeight="1">
      <c r="A36" s="57" t="s">
        <v>172</v>
      </c>
      <c r="B36" s="58"/>
      <c r="C36" s="58">
        <v>5494</v>
      </c>
      <c r="D36" s="59"/>
    </row>
    <row r="37" spans="1:4" s="54" customFormat="1" ht="21.95" customHeight="1">
      <c r="A37" s="57" t="s">
        <v>173</v>
      </c>
      <c r="B37" s="58"/>
      <c r="C37" s="58"/>
      <c r="D37" s="59"/>
    </row>
    <row r="38" spans="1:4" s="54" customFormat="1" ht="21.95" customHeight="1">
      <c r="A38" s="57" t="s">
        <v>174</v>
      </c>
      <c r="B38" s="58"/>
      <c r="C38" s="58"/>
      <c r="D38" s="59"/>
    </row>
    <row r="39" spans="1:4" s="54" customFormat="1" ht="21.95" customHeight="1">
      <c r="A39" s="57" t="s">
        <v>175</v>
      </c>
      <c r="B39" s="58">
        <v>5000</v>
      </c>
      <c r="C39" s="58">
        <v>13000</v>
      </c>
      <c r="D39" s="59">
        <f>B39*100/C39</f>
        <v>38.46153846153846</v>
      </c>
    </row>
    <row r="40" spans="1:4" s="54" customFormat="1" ht="21.95" customHeight="1">
      <c r="A40" s="57" t="s">
        <v>176</v>
      </c>
      <c r="B40" s="58"/>
      <c r="C40" s="58"/>
      <c r="D40" s="59"/>
    </row>
    <row r="41" spans="1:4" s="54" customFormat="1" ht="21.95" customHeight="1">
      <c r="A41" s="64" t="s">
        <v>177</v>
      </c>
      <c r="B41" s="58"/>
      <c r="C41" s="58"/>
      <c r="D41" s="59"/>
    </row>
    <row r="42" spans="1:4" s="54" customFormat="1" ht="21.95" customHeight="1">
      <c r="A42" s="64" t="s">
        <v>178</v>
      </c>
      <c r="B42" s="58"/>
      <c r="C42" s="58"/>
      <c r="D42" s="59"/>
    </row>
    <row r="43" spans="1:4" s="54" customFormat="1" ht="21.95" customHeight="1">
      <c r="A43" s="64" t="s">
        <v>179</v>
      </c>
      <c r="B43" s="58"/>
      <c r="C43" s="58"/>
      <c r="D43" s="59"/>
    </row>
    <row r="44" spans="1:4" s="54" customFormat="1" ht="21.95" customHeight="1">
      <c r="A44" s="57" t="s">
        <v>180</v>
      </c>
      <c r="B44" s="58"/>
      <c r="C44" s="58"/>
      <c r="D44" s="59"/>
    </row>
    <row r="45" spans="1:4" s="54" customFormat="1" ht="21.95" customHeight="1">
      <c r="A45" s="57" t="s">
        <v>181</v>
      </c>
      <c r="B45" s="58"/>
      <c r="C45" s="58"/>
      <c r="D45" s="59"/>
    </row>
    <row r="46" spans="1:4" s="63" customFormat="1" ht="21.95" customHeight="1">
      <c r="A46" s="60" t="s">
        <v>182</v>
      </c>
      <c r="B46" s="61">
        <f>B30+B31+B32</f>
        <v>63711</v>
      </c>
      <c r="C46" s="61">
        <f>C30+C31+C32</f>
        <v>78358</v>
      </c>
      <c r="D46" s="62">
        <f t="shared" ref="D46:D48" si="3">B46*100/C46</f>
        <v>81.307588248806752</v>
      </c>
    </row>
    <row r="47" spans="1:4" s="63" customFormat="1" ht="21.95" customHeight="1">
      <c r="A47" s="57" t="s">
        <v>183</v>
      </c>
      <c r="B47" s="37">
        <f>SUM(B48:B52)</f>
        <v>40325</v>
      </c>
      <c r="C47" s="37">
        <f>SUM(C48:C52)</f>
        <v>39191.5</v>
      </c>
      <c r="D47" s="59">
        <f t="shared" si="3"/>
        <v>102.89220876975875</v>
      </c>
    </row>
    <row r="48" spans="1:4" s="54" customFormat="1" ht="21.95" customHeight="1">
      <c r="A48" s="65" t="s">
        <v>184</v>
      </c>
      <c r="B48" s="37">
        <f>B5</f>
        <v>20000</v>
      </c>
      <c r="C48" s="37">
        <f>C5</f>
        <v>19360</v>
      </c>
      <c r="D48" s="59">
        <f t="shared" si="3"/>
        <v>103.30578512396694</v>
      </c>
    </row>
    <row r="49" spans="1:4" s="54" customFormat="1" ht="21.95" customHeight="1">
      <c r="A49" s="65" t="s">
        <v>185</v>
      </c>
      <c r="B49" s="37"/>
      <c r="C49" s="37"/>
      <c r="D49" s="59"/>
    </row>
    <row r="50" spans="1:4" s="54" customFormat="1" ht="21.95" customHeight="1">
      <c r="A50" s="65" t="s">
        <v>186</v>
      </c>
      <c r="B50" s="37">
        <f>B6*1.5</f>
        <v>14130</v>
      </c>
      <c r="C50" s="37">
        <f>C6*1.5</f>
        <v>13744.5</v>
      </c>
      <c r="D50" s="59">
        <f t="shared" ref="D50:D53" si="4">B50*100/C50</f>
        <v>102.80475826694314</v>
      </c>
    </row>
    <row r="51" spans="1:4" s="54" customFormat="1" ht="21.95" customHeight="1">
      <c r="A51" s="65" t="s">
        <v>187</v>
      </c>
      <c r="B51" s="37">
        <f>B7*1.5</f>
        <v>6195</v>
      </c>
      <c r="C51" s="37">
        <f>C7*1.5</f>
        <v>6087</v>
      </c>
      <c r="D51" s="59">
        <f t="shared" si="4"/>
        <v>101.77427304090685</v>
      </c>
    </row>
    <row r="52" spans="1:4" s="63" customFormat="1" ht="21.95" customHeight="1">
      <c r="A52" s="65" t="s">
        <v>188</v>
      </c>
      <c r="B52" s="58"/>
      <c r="C52" s="37"/>
      <c r="D52" s="59"/>
    </row>
    <row r="53" spans="1:4" s="66" customFormat="1" ht="21.95" customHeight="1">
      <c r="A53" s="60" t="s">
        <v>189</v>
      </c>
      <c r="B53" s="61">
        <f>B47+B30</f>
        <v>93727</v>
      </c>
      <c r="C53" s="61">
        <f>C47+C30</f>
        <v>92564.5</v>
      </c>
      <c r="D53" s="62">
        <f t="shared" si="4"/>
        <v>101.2558810343058</v>
      </c>
    </row>
    <row r="54" spans="1:4" s="66" customFormat="1" ht="19.899999999999999" customHeight="1">
      <c r="A54" s="54"/>
      <c r="B54" s="67"/>
      <c r="C54" s="67"/>
      <c r="D54" s="68"/>
    </row>
    <row r="55" spans="1:4" s="66" customFormat="1" ht="19.899999999999999" customHeight="1">
      <c r="A55" s="54"/>
      <c r="B55" s="67"/>
      <c r="C55" s="67"/>
      <c r="D55" s="68"/>
    </row>
    <row r="56" spans="1:4" s="66" customFormat="1" ht="19.899999999999999" customHeight="1">
      <c r="A56" s="54"/>
      <c r="B56" s="67"/>
      <c r="C56" s="67"/>
      <c r="D56" s="68"/>
    </row>
    <row r="57" spans="1:4" s="66" customFormat="1" ht="19.899999999999999" customHeight="1">
      <c r="A57" s="54"/>
      <c r="B57" s="67"/>
      <c r="C57" s="67"/>
      <c r="D57" s="68"/>
    </row>
    <row r="58" spans="1:4" s="66" customFormat="1" ht="19.899999999999999" customHeight="1">
      <c r="A58" s="54"/>
      <c r="B58" s="67"/>
      <c r="C58" s="67"/>
      <c r="D58" s="68"/>
    </row>
    <row r="59" spans="1:4" s="66" customFormat="1" ht="19.899999999999999" customHeight="1">
      <c r="A59" s="54"/>
      <c r="B59" s="67"/>
      <c r="C59" s="67"/>
      <c r="D59" s="68"/>
    </row>
    <row r="60" spans="1:4" s="66" customFormat="1" ht="19.899999999999999" customHeight="1">
      <c r="A60" s="54"/>
      <c r="B60" s="67"/>
      <c r="C60" s="67"/>
      <c r="D60" s="68"/>
    </row>
    <row r="61" spans="1:4" s="66" customFormat="1" ht="19.899999999999999" customHeight="1">
      <c r="A61" s="54"/>
      <c r="B61" s="67"/>
      <c r="C61" s="67"/>
      <c r="D61" s="68"/>
    </row>
    <row r="62" spans="1:4" s="66" customFormat="1" ht="19.899999999999999" customHeight="1">
      <c r="A62" s="54"/>
      <c r="B62" s="67"/>
      <c r="C62" s="67"/>
      <c r="D62" s="68"/>
    </row>
    <row r="63" spans="1:4" s="66" customFormat="1" ht="19.899999999999999" customHeight="1">
      <c r="A63" s="54"/>
      <c r="B63" s="67"/>
      <c r="C63" s="67"/>
      <c r="D63" s="68"/>
    </row>
    <row r="64" spans="1:4" s="66" customFormat="1" ht="19.899999999999999" customHeight="1">
      <c r="A64" s="54"/>
      <c r="B64" s="67"/>
      <c r="C64" s="67"/>
      <c r="D64" s="68"/>
    </row>
    <row r="65" spans="1:4" s="66" customFormat="1" ht="19.899999999999999" customHeight="1">
      <c r="A65" s="54"/>
      <c r="B65" s="67"/>
      <c r="C65" s="67"/>
      <c r="D65" s="68"/>
    </row>
    <row r="66" spans="1:4" s="66" customFormat="1" ht="19.899999999999999" customHeight="1">
      <c r="A66" s="54"/>
      <c r="B66" s="67"/>
      <c r="C66" s="67"/>
      <c r="D66" s="68"/>
    </row>
    <row r="67" spans="1:4" s="66" customFormat="1" ht="19.899999999999999" customHeight="1">
      <c r="A67" s="54"/>
      <c r="B67" s="67"/>
      <c r="C67" s="67"/>
      <c r="D67" s="68"/>
    </row>
    <row r="68" spans="1:4" s="66" customFormat="1" ht="19.899999999999999" customHeight="1">
      <c r="A68" s="54"/>
      <c r="B68" s="67"/>
      <c r="C68" s="67"/>
      <c r="D68" s="68"/>
    </row>
    <row r="69" spans="1:4" s="66" customFormat="1" ht="19.899999999999999" customHeight="1">
      <c r="A69" s="54"/>
      <c r="B69" s="67"/>
      <c r="C69" s="67"/>
      <c r="D69" s="68"/>
    </row>
    <row r="70" spans="1:4" s="66" customFormat="1" ht="19.899999999999999" customHeight="1">
      <c r="A70" s="54"/>
      <c r="B70" s="67"/>
      <c r="C70" s="67"/>
      <c r="D70" s="68"/>
    </row>
    <row r="71" spans="1:4" s="66" customFormat="1" ht="19.899999999999999" customHeight="1">
      <c r="A71" s="54"/>
      <c r="B71" s="67"/>
      <c r="C71" s="67"/>
      <c r="D71" s="68"/>
    </row>
    <row r="72" spans="1:4" s="66" customFormat="1" ht="19.899999999999999" customHeight="1">
      <c r="A72" s="54"/>
      <c r="B72" s="67"/>
      <c r="C72" s="67"/>
      <c r="D72" s="68"/>
    </row>
    <row r="73" spans="1:4" s="66" customFormat="1" ht="19.899999999999999" customHeight="1">
      <c r="A73" s="54"/>
      <c r="B73" s="67"/>
      <c r="C73" s="67"/>
      <c r="D73" s="68"/>
    </row>
    <row r="74" spans="1:4" s="66" customFormat="1" ht="19.899999999999999" customHeight="1">
      <c r="A74" s="54"/>
      <c r="B74" s="67"/>
      <c r="C74" s="67"/>
      <c r="D74" s="68"/>
    </row>
    <row r="75" spans="1:4" s="66" customFormat="1" ht="19.899999999999999" customHeight="1">
      <c r="A75" s="54"/>
      <c r="B75" s="67"/>
      <c r="C75" s="67"/>
      <c r="D75" s="68"/>
    </row>
    <row r="76" spans="1:4" s="66" customFormat="1" ht="19.899999999999999" customHeight="1">
      <c r="A76" s="54"/>
      <c r="B76" s="67"/>
      <c r="C76" s="67"/>
      <c r="D76" s="68"/>
    </row>
    <row r="77" spans="1:4" s="66" customFormat="1" ht="19.899999999999999" customHeight="1">
      <c r="A77" s="54"/>
      <c r="B77" s="67"/>
      <c r="C77" s="67"/>
      <c r="D77" s="68"/>
    </row>
    <row r="78" spans="1:4" s="66" customFormat="1" ht="19.899999999999999" customHeight="1">
      <c r="A78" s="54"/>
      <c r="B78" s="67"/>
      <c r="C78" s="67"/>
      <c r="D78" s="68"/>
    </row>
    <row r="79" spans="1:4" s="66" customFormat="1" ht="19.899999999999999" customHeight="1">
      <c r="A79" s="54"/>
      <c r="B79" s="67"/>
      <c r="C79" s="67"/>
      <c r="D79" s="68"/>
    </row>
    <row r="80" spans="1:4" s="66" customFormat="1" ht="19.899999999999999" customHeight="1">
      <c r="A80" s="54"/>
      <c r="B80" s="67"/>
      <c r="C80" s="67"/>
      <c r="D80" s="68"/>
    </row>
    <row r="81" spans="1:4" s="66" customFormat="1" ht="19.899999999999999" customHeight="1">
      <c r="A81" s="54"/>
      <c r="B81" s="67"/>
      <c r="C81" s="67"/>
      <c r="D81" s="68"/>
    </row>
    <row r="82" spans="1:4" s="66" customFormat="1" ht="19.899999999999999" customHeight="1">
      <c r="A82" s="54"/>
      <c r="B82" s="67"/>
      <c r="C82" s="67"/>
      <c r="D82" s="68"/>
    </row>
    <row r="83" spans="1:4" s="66" customFormat="1" ht="19.899999999999999" customHeight="1">
      <c r="A83" s="54"/>
      <c r="B83" s="67"/>
      <c r="C83" s="67"/>
      <c r="D83" s="54"/>
    </row>
    <row r="84" spans="1:4" s="66" customFormat="1" ht="19.899999999999999" customHeight="1">
      <c r="A84" s="54"/>
      <c r="B84" s="67"/>
      <c r="C84" s="67"/>
      <c r="D84" s="54"/>
    </row>
    <row r="85" spans="1:4" ht="19.899999999999999" customHeight="1">
      <c r="B85" s="67"/>
      <c r="C85" s="67"/>
    </row>
    <row r="86" spans="1:4" ht="19.899999999999999" customHeight="1">
      <c r="B86" s="67"/>
      <c r="C86" s="67"/>
    </row>
    <row r="87" spans="1:4" ht="19.899999999999999" customHeight="1">
      <c r="B87" s="67"/>
      <c r="C87" s="67"/>
    </row>
    <row r="88" spans="1:4" ht="19.899999999999999" customHeight="1">
      <c r="B88" s="67"/>
      <c r="C88" s="67"/>
    </row>
    <row r="89" spans="1:4" ht="19.899999999999999" customHeight="1">
      <c r="B89" s="67"/>
      <c r="C89" s="67"/>
    </row>
    <row r="90" spans="1:4" ht="19.899999999999999" customHeight="1">
      <c r="B90" s="67"/>
      <c r="C90" s="67"/>
    </row>
    <row r="91" spans="1:4" ht="19.899999999999999" customHeight="1">
      <c r="B91" s="67"/>
      <c r="C91" s="67"/>
    </row>
    <row r="92" spans="1:4" ht="19.899999999999999" customHeight="1">
      <c r="B92" s="67"/>
      <c r="C92" s="67"/>
    </row>
    <row r="93" spans="1:4" ht="19.899999999999999" customHeight="1">
      <c r="B93" s="67"/>
      <c r="C93" s="67"/>
    </row>
    <row r="94" spans="1:4" ht="19.899999999999999" customHeight="1">
      <c r="B94" s="67"/>
      <c r="C94" s="67"/>
    </row>
    <row r="95" spans="1:4" ht="19.899999999999999" customHeight="1">
      <c r="B95" s="67"/>
      <c r="C95" s="67"/>
    </row>
    <row r="96" spans="1:4" ht="19.899999999999999" customHeight="1">
      <c r="B96" s="67"/>
      <c r="C96" s="67"/>
    </row>
    <row r="97" spans="2:3" ht="19.899999999999999" customHeight="1">
      <c r="B97" s="67"/>
      <c r="C97" s="67"/>
    </row>
    <row r="98" spans="2:3" ht="19.899999999999999" customHeight="1">
      <c r="B98" s="67"/>
      <c r="C98" s="67"/>
    </row>
    <row r="99" spans="2:3" ht="19.899999999999999" customHeight="1">
      <c r="B99" s="67"/>
      <c r="C99" s="67"/>
    </row>
    <row r="100" spans="2:3" ht="19.899999999999999" customHeight="1">
      <c r="B100" s="67"/>
      <c r="C100" s="67"/>
    </row>
    <row r="101" spans="2:3" ht="19.899999999999999" customHeight="1">
      <c r="B101" s="67"/>
      <c r="C101" s="67"/>
    </row>
    <row r="102" spans="2:3" ht="19.899999999999999" customHeight="1">
      <c r="B102" s="67"/>
      <c r="C102" s="67"/>
    </row>
    <row r="103" spans="2:3" ht="19.899999999999999" customHeight="1">
      <c r="B103" s="67"/>
      <c r="C103" s="67"/>
    </row>
    <row r="104" spans="2:3" ht="19.899999999999999" customHeight="1">
      <c r="B104" s="67"/>
      <c r="C104" s="67"/>
    </row>
    <row r="105" spans="2:3" ht="19.899999999999999" customHeight="1">
      <c r="B105" s="67"/>
      <c r="C105" s="67"/>
    </row>
    <row r="106" spans="2:3" ht="19.899999999999999" customHeight="1">
      <c r="B106" s="67"/>
      <c r="C106" s="67"/>
    </row>
    <row r="107" spans="2:3" ht="19.899999999999999" customHeight="1">
      <c r="B107" s="67"/>
      <c r="C107" s="67"/>
    </row>
    <row r="108" spans="2:3" ht="19.899999999999999" customHeight="1">
      <c r="B108" s="67"/>
      <c r="C108" s="67"/>
    </row>
    <row r="109" spans="2:3" ht="19.899999999999999" customHeight="1">
      <c r="B109" s="67"/>
      <c r="C109" s="67"/>
    </row>
    <row r="110" spans="2:3" ht="19.899999999999999" customHeight="1">
      <c r="B110" s="67"/>
      <c r="C110" s="67"/>
    </row>
    <row r="111" spans="2:3" ht="19.899999999999999" customHeight="1">
      <c r="B111" s="67"/>
      <c r="C111" s="67"/>
    </row>
    <row r="112" spans="2:3" ht="19.899999999999999" customHeight="1">
      <c r="B112" s="67"/>
      <c r="C112" s="67"/>
    </row>
    <row r="113" spans="2:3" ht="19.899999999999999" customHeight="1">
      <c r="B113" s="67"/>
      <c r="C113" s="67"/>
    </row>
  </sheetData>
  <mergeCells count="1">
    <mergeCell ref="A1:D1"/>
  </mergeCells>
  <phoneticPr fontId="17" type="noConversion"/>
  <printOptions horizontalCentered="1"/>
  <pageMargins left="0.70763888888888904" right="0.70763888888888904" top="0.78680555555555598" bottom="0.78680555555555598" header="0.51180555555555596" footer="0.51180555555555596"/>
  <pageSetup paperSize="9" orientation="portrait"/>
  <headerFooter alignWithMargins="0">
    <oddFooter>&amp;C&amp;P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X59"/>
  <sheetViews>
    <sheetView showZeros="0" workbookViewId="0">
      <pane xSplit="1" ySplit="3" topLeftCell="B4" activePane="bottomRight" state="frozen"/>
      <selection pane="topRight"/>
      <selection pane="bottomLeft"/>
      <selection pane="bottomRight" activeCell="A2" sqref="A2"/>
    </sheetView>
  </sheetViews>
  <sheetFormatPr defaultColWidth="9" defaultRowHeight="30" customHeight="1"/>
  <cols>
    <col min="1" max="1" width="41.75" style="74" customWidth="1"/>
    <col min="2" max="3" width="13.875" style="74" customWidth="1"/>
    <col min="4" max="4" width="16.25" style="73" customWidth="1"/>
    <col min="5" max="16352" width="9" style="74"/>
    <col min="16353" max="16384" width="9" style="88"/>
  </cols>
  <sheetData>
    <row r="1" spans="1:4" s="71" customFormat="1" ht="30" customHeight="1">
      <c r="A1" s="70" t="s">
        <v>191</v>
      </c>
      <c r="B1" s="70"/>
      <c r="C1" s="70"/>
      <c r="D1" s="70"/>
    </row>
    <row r="2" spans="1:4" ht="30" customHeight="1">
      <c r="A2" s="72" t="s">
        <v>235</v>
      </c>
      <c r="B2" s="72"/>
      <c r="C2" s="72"/>
      <c r="D2" s="73" t="s">
        <v>2</v>
      </c>
    </row>
    <row r="3" spans="1:4" s="78" customFormat="1" ht="30" customHeight="1">
      <c r="A3" s="75" t="s">
        <v>192</v>
      </c>
      <c r="B3" s="76" t="s">
        <v>137</v>
      </c>
      <c r="C3" s="75" t="s">
        <v>193</v>
      </c>
      <c r="D3" s="77" t="s">
        <v>194</v>
      </c>
    </row>
    <row r="4" spans="1:4" s="72" customFormat="1" ht="30" customHeight="1">
      <c r="A4" s="79" t="s">
        <v>195</v>
      </c>
      <c r="B4" s="80">
        <v>5568</v>
      </c>
      <c r="C4" s="80">
        <v>5755</v>
      </c>
      <c r="D4" s="81">
        <f>B4*100/C4</f>
        <v>96.750651607297996</v>
      </c>
    </row>
    <row r="5" spans="1:4" s="72" customFormat="1" ht="30" customHeight="1">
      <c r="A5" s="79" t="s">
        <v>196</v>
      </c>
      <c r="B5" s="80">
        <v>0</v>
      </c>
      <c r="C5" s="80">
        <v>0</v>
      </c>
      <c r="D5" s="81"/>
    </row>
    <row r="6" spans="1:4" s="72" customFormat="1" ht="30" customHeight="1">
      <c r="A6" s="79" t="s">
        <v>197</v>
      </c>
      <c r="B6" s="80">
        <v>0</v>
      </c>
      <c r="C6" s="80">
        <v>0</v>
      </c>
      <c r="D6" s="81" t="e">
        <f t="shared" ref="D6:D43" si="0">B6*100/C6</f>
        <v>#DIV/0!</v>
      </c>
    </row>
    <row r="7" spans="1:4" s="72" customFormat="1" ht="30" customHeight="1">
      <c r="A7" s="79" t="s">
        <v>198</v>
      </c>
      <c r="B7" s="80">
        <v>0</v>
      </c>
      <c r="C7" s="80">
        <v>0</v>
      </c>
      <c r="D7" s="81" t="e">
        <f t="shared" si="0"/>
        <v>#DIV/0!</v>
      </c>
    </row>
    <row r="8" spans="1:4" s="72" customFormat="1" ht="30" customHeight="1">
      <c r="A8" s="79" t="s">
        <v>199</v>
      </c>
      <c r="B8" s="80">
        <v>2376</v>
      </c>
      <c r="C8" s="80">
        <v>2406</v>
      </c>
      <c r="D8" s="81">
        <f t="shared" si="0"/>
        <v>98.753117206982537</v>
      </c>
    </row>
    <row r="9" spans="1:4" s="72" customFormat="1" ht="30" customHeight="1">
      <c r="A9" s="79" t="s">
        <v>200</v>
      </c>
      <c r="B9" s="80">
        <v>2267</v>
      </c>
      <c r="C9" s="80">
        <v>2405</v>
      </c>
      <c r="D9" s="81">
        <f t="shared" si="0"/>
        <v>94.261954261954259</v>
      </c>
    </row>
    <row r="10" spans="1:4" s="72" customFormat="1" ht="30" customHeight="1">
      <c r="A10" s="79" t="s">
        <v>201</v>
      </c>
      <c r="B10" s="80">
        <v>0</v>
      </c>
      <c r="C10" s="80">
        <v>0</v>
      </c>
      <c r="D10" s="81" t="e">
        <f t="shared" si="0"/>
        <v>#DIV/0!</v>
      </c>
    </row>
    <row r="11" spans="1:4" s="72" customFormat="1" ht="30" customHeight="1">
      <c r="A11" s="79" t="s">
        <v>202</v>
      </c>
      <c r="B11" s="80">
        <v>274</v>
      </c>
      <c r="C11" s="80">
        <v>524</v>
      </c>
      <c r="D11" s="81">
        <f t="shared" si="0"/>
        <v>52.290076335877863</v>
      </c>
    </row>
    <row r="12" spans="1:4" s="72" customFormat="1" ht="30" customHeight="1">
      <c r="A12" s="79" t="s">
        <v>203</v>
      </c>
      <c r="B12" s="80">
        <v>96</v>
      </c>
      <c r="C12" s="80">
        <v>94</v>
      </c>
      <c r="D12" s="81">
        <f t="shared" si="0"/>
        <v>102.12765957446808</v>
      </c>
    </row>
    <row r="13" spans="1:4" s="72" customFormat="1" ht="30" customHeight="1">
      <c r="A13" s="79" t="s">
        <v>204</v>
      </c>
      <c r="B13" s="80">
        <v>1044</v>
      </c>
      <c r="C13" s="80">
        <v>975</v>
      </c>
      <c r="D13" s="81">
        <f t="shared" si="0"/>
        <v>107.07692307692308</v>
      </c>
    </row>
    <row r="14" spans="1:4" s="72" customFormat="1" ht="30" customHeight="1">
      <c r="A14" s="79" t="s">
        <v>205</v>
      </c>
      <c r="B14" s="80">
        <v>2095</v>
      </c>
      <c r="C14" s="80">
        <v>2209</v>
      </c>
      <c r="D14" s="81">
        <f t="shared" si="0"/>
        <v>94.83929379809868</v>
      </c>
    </row>
    <row r="15" spans="1:4" s="72" customFormat="1" ht="30" customHeight="1">
      <c r="A15" s="79" t="s">
        <v>206</v>
      </c>
      <c r="B15" s="80">
        <v>0</v>
      </c>
      <c r="C15" s="80">
        <v>0</v>
      </c>
      <c r="D15" s="81" t="e">
        <f t="shared" si="0"/>
        <v>#DIV/0!</v>
      </c>
    </row>
    <row r="16" spans="1:4" s="72" customFormat="1" ht="30" customHeight="1">
      <c r="A16" s="79" t="s">
        <v>207</v>
      </c>
      <c r="B16" s="80">
        <v>290</v>
      </c>
      <c r="C16" s="80">
        <v>350</v>
      </c>
      <c r="D16" s="81">
        <f t="shared" si="0"/>
        <v>82.857142857142861</v>
      </c>
    </row>
    <row r="17" spans="1:4" s="72" customFormat="1" ht="30" customHeight="1">
      <c r="A17" s="79" t="s">
        <v>208</v>
      </c>
      <c r="B17" s="80">
        <v>6020</v>
      </c>
      <c r="C17" s="80">
        <v>8010</v>
      </c>
      <c r="D17" s="81">
        <f t="shared" si="0"/>
        <v>75.156054931335831</v>
      </c>
    </row>
    <row r="18" spans="1:4" s="72" customFormat="1" ht="30" customHeight="1">
      <c r="A18" s="79" t="s">
        <v>209</v>
      </c>
      <c r="B18" s="80">
        <v>850</v>
      </c>
      <c r="C18" s="80">
        <v>1776</v>
      </c>
      <c r="D18" s="81">
        <f t="shared" si="0"/>
        <v>47.86036036036036</v>
      </c>
    </row>
    <row r="19" spans="1:4" s="72" customFormat="1" ht="30" customHeight="1">
      <c r="A19" s="79" t="s">
        <v>210</v>
      </c>
      <c r="B19" s="80">
        <v>0</v>
      </c>
      <c r="C19" s="80">
        <v>0</v>
      </c>
      <c r="D19" s="81" t="e">
        <f t="shared" si="0"/>
        <v>#DIV/0!</v>
      </c>
    </row>
    <row r="20" spans="1:4" s="72" customFormat="1" ht="30" customHeight="1">
      <c r="A20" s="79" t="s">
        <v>211</v>
      </c>
      <c r="B20" s="80">
        <v>0</v>
      </c>
      <c r="C20" s="80">
        <v>0</v>
      </c>
      <c r="D20" s="81"/>
    </row>
    <row r="21" spans="1:4" s="72" customFormat="1" ht="30" customHeight="1">
      <c r="A21" s="79" t="s">
        <v>212</v>
      </c>
      <c r="B21" s="80">
        <v>30</v>
      </c>
      <c r="C21" s="80">
        <v>30</v>
      </c>
      <c r="D21" s="81">
        <f t="shared" si="0"/>
        <v>100</v>
      </c>
    </row>
    <row r="22" spans="1:4" s="72" customFormat="1" ht="30" customHeight="1">
      <c r="A22" s="79" t="s">
        <v>213</v>
      </c>
      <c r="B22" s="80">
        <v>136</v>
      </c>
      <c r="C22" s="80">
        <v>142</v>
      </c>
      <c r="D22" s="81">
        <f t="shared" si="0"/>
        <v>95.774647887323937</v>
      </c>
    </row>
    <row r="23" spans="1:4" s="72" customFormat="1" ht="30" customHeight="1">
      <c r="A23" s="79" t="s">
        <v>214</v>
      </c>
      <c r="B23" s="80">
        <v>0</v>
      </c>
      <c r="C23" s="80">
        <v>0</v>
      </c>
      <c r="D23" s="81"/>
    </row>
    <row r="24" spans="1:4" s="72" customFormat="1" ht="30" customHeight="1">
      <c r="A24" s="79" t="s">
        <v>215</v>
      </c>
      <c r="B24" s="80">
        <v>608</v>
      </c>
      <c r="C24" s="80">
        <v>535</v>
      </c>
      <c r="D24" s="81">
        <f t="shared" si="0"/>
        <v>113.64485981308411</v>
      </c>
    </row>
    <row r="25" spans="1:4" s="72" customFormat="1" ht="30" customHeight="1">
      <c r="A25" s="79" t="s">
        <v>216</v>
      </c>
      <c r="B25" s="80">
        <v>500</v>
      </c>
      <c r="C25" s="80">
        <v>500</v>
      </c>
      <c r="D25" s="81">
        <f t="shared" si="0"/>
        <v>100</v>
      </c>
    </row>
    <row r="26" spans="1:4" s="72" customFormat="1" ht="30" customHeight="1">
      <c r="A26" s="79" t="s">
        <v>217</v>
      </c>
      <c r="B26" s="80">
        <v>3450</v>
      </c>
      <c r="C26" s="80">
        <v>1650</v>
      </c>
      <c r="D26" s="81">
        <f t="shared" si="0"/>
        <v>209.09090909090909</v>
      </c>
    </row>
    <row r="27" spans="1:4" s="72" customFormat="1" ht="30" customHeight="1">
      <c r="A27" s="79" t="s">
        <v>218</v>
      </c>
      <c r="B27" s="80">
        <v>5600</v>
      </c>
      <c r="C27" s="80">
        <v>5600</v>
      </c>
      <c r="D27" s="81">
        <f t="shared" si="0"/>
        <v>100</v>
      </c>
    </row>
    <row r="28" spans="1:4" s="72" customFormat="1" ht="30" customHeight="1">
      <c r="A28" s="79" t="s">
        <v>219</v>
      </c>
      <c r="B28" s="80">
        <v>50</v>
      </c>
      <c r="C28" s="80">
        <v>50</v>
      </c>
      <c r="D28" s="81">
        <f t="shared" si="0"/>
        <v>100</v>
      </c>
    </row>
    <row r="29" spans="1:4" s="84" customFormat="1" ht="30" customHeight="1">
      <c r="A29" s="82" t="s">
        <v>220</v>
      </c>
      <c r="B29" s="83">
        <f>SUM(B4:B28)</f>
        <v>31254</v>
      </c>
      <c r="C29" s="83">
        <f>SUM(C4:C28)</f>
        <v>33011</v>
      </c>
      <c r="D29" s="81">
        <f t="shared" si="0"/>
        <v>94.677531731846955</v>
      </c>
    </row>
    <row r="30" spans="1:4" s="72" customFormat="1" ht="30" customHeight="1">
      <c r="A30" s="79" t="s">
        <v>221</v>
      </c>
      <c r="B30" s="80">
        <v>2886</v>
      </c>
      <c r="C30" s="80"/>
      <c r="D30" s="81" t="e">
        <f t="shared" si="0"/>
        <v>#DIV/0!</v>
      </c>
    </row>
    <row r="31" spans="1:4" s="72" customFormat="1" ht="30" customHeight="1">
      <c r="A31" s="79" t="s">
        <v>222</v>
      </c>
      <c r="B31" s="80">
        <f>SUM(B32,B36:B42)</f>
        <v>29571</v>
      </c>
      <c r="C31" s="80">
        <f>SUM(C32,C36:C42)</f>
        <v>20534</v>
      </c>
      <c r="D31" s="81">
        <f t="shared" si="0"/>
        <v>144.0099347423785</v>
      </c>
    </row>
    <row r="32" spans="1:4" s="72" customFormat="1" ht="30" customHeight="1">
      <c r="A32" s="79" t="s">
        <v>223</v>
      </c>
      <c r="B32" s="80">
        <f>SUM(B33:B35)</f>
        <v>0</v>
      </c>
      <c r="C32" s="80">
        <f>SUM(C33:C35)</f>
        <v>0</v>
      </c>
      <c r="D32" s="81"/>
    </row>
    <row r="33" spans="1:4" s="72" customFormat="1" ht="30" customHeight="1">
      <c r="A33" s="79" t="s">
        <v>224</v>
      </c>
      <c r="B33" s="80"/>
      <c r="C33" s="80"/>
      <c r="D33" s="81"/>
    </row>
    <row r="34" spans="1:4" s="72" customFormat="1" ht="30" customHeight="1">
      <c r="A34" s="79" t="s">
        <v>225</v>
      </c>
      <c r="B34" s="80"/>
      <c r="C34" s="80"/>
      <c r="D34" s="81"/>
    </row>
    <row r="35" spans="1:4" s="72" customFormat="1" ht="30" customHeight="1">
      <c r="A35" s="79" t="s">
        <v>226</v>
      </c>
      <c r="B35" s="80"/>
      <c r="C35" s="80"/>
      <c r="D35" s="81"/>
    </row>
    <row r="36" spans="1:4" s="72" customFormat="1" ht="30" customHeight="1">
      <c r="A36" s="79" t="s">
        <v>227</v>
      </c>
      <c r="B36" s="80">
        <v>29571</v>
      </c>
      <c r="C36" s="80">
        <v>20534</v>
      </c>
      <c r="D36" s="81">
        <f t="shared" si="0"/>
        <v>144.0099347423785</v>
      </c>
    </row>
    <row r="37" spans="1:4" s="72" customFormat="1" ht="30" customHeight="1">
      <c r="A37" s="79" t="s">
        <v>228</v>
      </c>
      <c r="B37" s="80"/>
      <c r="C37" s="80"/>
      <c r="D37" s="81"/>
    </row>
    <row r="38" spans="1:4" s="72" customFormat="1" ht="30" customHeight="1">
      <c r="A38" s="79" t="s">
        <v>229</v>
      </c>
      <c r="B38" s="80"/>
      <c r="C38" s="80"/>
      <c r="D38" s="81"/>
    </row>
    <row r="39" spans="1:4" s="72" customFormat="1" ht="30" customHeight="1">
      <c r="A39" s="85" t="s">
        <v>230</v>
      </c>
      <c r="B39" s="80"/>
      <c r="C39" s="80"/>
      <c r="D39" s="81"/>
    </row>
    <row r="40" spans="1:4" s="72" customFormat="1" ht="30" customHeight="1">
      <c r="A40" s="79" t="s">
        <v>231</v>
      </c>
      <c r="B40" s="80"/>
      <c r="C40" s="80"/>
      <c r="D40" s="81"/>
    </row>
    <row r="41" spans="1:4" s="72" customFormat="1" ht="30" customHeight="1">
      <c r="A41" s="79" t="s">
        <v>232</v>
      </c>
      <c r="B41" s="80"/>
      <c r="C41" s="80"/>
      <c r="D41" s="81"/>
    </row>
    <row r="42" spans="1:4" s="72" customFormat="1" ht="30" customHeight="1">
      <c r="A42" s="79" t="s">
        <v>233</v>
      </c>
      <c r="B42" s="80"/>
      <c r="C42" s="80"/>
      <c r="D42" s="81"/>
    </row>
    <row r="43" spans="1:4" s="84" customFormat="1" ht="30" customHeight="1">
      <c r="A43" s="82" t="s">
        <v>234</v>
      </c>
      <c r="B43" s="83">
        <f>B29+B30+B31</f>
        <v>63711</v>
      </c>
      <c r="C43" s="83">
        <f>C29+C30+C31</f>
        <v>53545</v>
      </c>
      <c r="D43" s="81">
        <f t="shared" si="0"/>
        <v>118.98589971052385</v>
      </c>
    </row>
    <row r="44" spans="1:4" ht="30" customHeight="1">
      <c r="B44" s="86"/>
      <c r="C44" s="86"/>
    </row>
    <row r="45" spans="1:4" s="73" customFormat="1" ht="30" customHeight="1">
      <c r="A45" s="74"/>
      <c r="B45" s="87"/>
      <c r="C45" s="87"/>
    </row>
    <row r="46" spans="1:4" s="73" customFormat="1" ht="30" customHeight="1">
      <c r="A46" s="74"/>
      <c r="B46" s="87"/>
      <c r="C46" s="87"/>
    </row>
    <row r="47" spans="1:4" s="73" customFormat="1" ht="30" customHeight="1">
      <c r="A47" s="74"/>
      <c r="B47" s="87"/>
      <c r="C47" s="87"/>
    </row>
    <row r="48" spans="1:4" s="73" customFormat="1" ht="30" customHeight="1">
      <c r="A48" s="74"/>
      <c r="B48" s="87"/>
      <c r="C48" s="87"/>
    </row>
    <row r="49" spans="1:3" s="73" customFormat="1" ht="30" customHeight="1">
      <c r="A49" s="74"/>
      <c r="B49" s="87"/>
      <c r="C49" s="87"/>
    </row>
    <row r="50" spans="1:3" s="73" customFormat="1" ht="30" customHeight="1">
      <c r="A50" s="74"/>
      <c r="B50" s="87"/>
      <c r="C50" s="87"/>
    </row>
    <row r="51" spans="1:3" s="73" customFormat="1" ht="30" customHeight="1">
      <c r="A51" s="74"/>
      <c r="B51" s="87"/>
      <c r="C51" s="87"/>
    </row>
    <row r="52" spans="1:3" s="73" customFormat="1" ht="30" customHeight="1">
      <c r="A52" s="74"/>
      <c r="B52" s="87"/>
      <c r="C52" s="87"/>
    </row>
    <row r="53" spans="1:3" s="73" customFormat="1" ht="30" customHeight="1">
      <c r="A53" s="74"/>
      <c r="B53" s="87"/>
      <c r="C53" s="87"/>
    </row>
    <row r="54" spans="1:3" s="73" customFormat="1" ht="30" customHeight="1">
      <c r="A54" s="74"/>
      <c r="B54" s="87"/>
      <c r="C54" s="87"/>
    </row>
    <row r="55" spans="1:3" s="73" customFormat="1" ht="30" customHeight="1">
      <c r="A55" s="74"/>
      <c r="B55" s="87"/>
      <c r="C55" s="87"/>
    </row>
    <row r="56" spans="1:3" s="73" customFormat="1" ht="30" customHeight="1">
      <c r="A56" s="74"/>
      <c r="B56" s="87"/>
      <c r="C56" s="87"/>
    </row>
    <row r="57" spans="1:3" s="73" customFormat="1" ht="30" customHeight="1">
      <c r="A57" s="74"/>
      <c r="B57" s="87"/>
      <c r="C57" s="87"/>
    </row>
    <row r="58" spans="1:3" s="73" customFormat="1" ht="30" customHeight="1">
      <c r="A58" s="74"/>
      <c r="B58" s="87"/>
      <c r="C58" s="87"/>
    </row>
    <row r="59" spans="1:3" s="73" customFormat="1" ht="30" customHeight="1">
      <c r="A59" s="74"/>
      <c r="B59" s="87"/>
      <c r="C59" s="87"/>
    </row>
  </sheetData>
  <mergeCells count="1">
    <mergeCell ref="A1:D1"/>
  </mergeCells>
  <phoneticPr fontId="17" type="noConversion"/>
  <printOptions horizontalCentered="1"/>
  <pageMargins left="0.70763888888888904" right="0.70763888888888904" top="0.78680555555555598" bottom="0.78680555555555598" header="0.51180555555555596" footer="0.51180555555555596"/>
  <pageSetup paperSize="9" scale="90" orientation="portrait"/>
  <headerFooter alignWithMargins="0"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>
      <pane xSplit="1" ySplit="3" topLeftCell="B4" activePane="bottomRight" state="frozen"/>
      <selection pane="topRight"/>
      <selection pane="bottomLeft"/>
      <selection pane="bottomRight" activeCell="A2" sqref="A2"/>
    </sheetView>
  </sheetViews>
  <sheetFormatPr defaultColWidth="9" defaultRowHeight="13.5"/>
  <cols>
    <col min="1" max="1" width="43.75" style="88" customWidth="1"/>
    <col min="2" max="4" width="12.5" style="88" customWidth="1"/>
    <col min="5" max="16384" width="9" style="88"/>
  </cols>
  <sheetData>
    <row r="1" spans="1:4" ht="29.1" customHeight="1">
      <c r="A1" s="89" t="s">
        <v>236</v>
      </c>
      <c r="B1" s="89"/>
      <c r="C1" s="89"/>
      <c r="D1" s="89"/>
    </row>
    <row r="2" spans="1:4" ht="29.1" customHeight="1">
      <c r="A2" s="88" t="s">
        <v>266</v>
      </c>
      <c r="D2" s="88" t="s">
        <v>237</v>
      </c>
    </row>
    <row r="3" spans="1:4" ht="31.15" customHeight="1">
      <c r="A3" s="90" t="s">
        <v>238</v>
      </c>
      <c r="B3" s="90" t="s">
        <v>137</v>
      </c>
      <c r="C3" s="90" t="s">
        <v>193</v>
      </c>
      <c r="D3" s="91" t="s">
        <v>194</v>
      </c>
    </row>
    <row r="4" spans="1:4" ht="21" customHeight="1">
      <c r="A4" s="92" t="s">
        <v>239</v>
      </c>
      <c r="B4" s="93"/>
      <c r="C4" s="93"/>
      <c r="D4" s="94"/>
    </row>
    <row r="5" spans="1:4" ht="21" customHeight="1">
      <c r="A5" s="92" t="s">
        <v>240</v>
      </c>
      <c r="B5" s="93"/>
      <c r="C5" s="93"/>
      <c r="D5" s="94"/>
    </row>
    <row r="6" spans="1:4" ht="21" customHeight="1">
      <c r="A6" s="95" t="s">
        <v>241</v>
      </c>
      <c r="B6" s="93"/>
      <c r="C6" s="93"/>
      <c r="D6" s="94"/>
    </row>
    <row r="7" spans="1:4" ht="21" customHeight="1">
      <c r="A7" s="92" t="s">
        <v>242</v>
      </c>
      <c r="B7" s="93"/>
      <c r="C7" s="93"/>
      <c r="D7" s="94"/>
    </row>
    <row r="8" spans="1:4" ht="21" customHeight="1">
      <c r="A8" s="92" t="s">
        <v>243</v>
      </c>
      <c r="B8" s="93"/>
      <c r="C8" s="93"/>
      <c r="D8" s="94"/>
    </row>
    <row r="9" spans="1:4" ht="21" customHeight="1">
      <c r="A9" s="92" t="s">
        <v>244</v>
      </c>
      <c r="B9" s="93">
        <v>4000</v>
      </c>
      <c r="C9" s="93">
        <v>3000</v>
      </c>
      <c r="D9" s="94">
        <f>B9*100/C9</f>
        <v>133.33333333333334</v>
      </c>
    </row>
    <row r="10" spans="1:4" ht="21" customHeight="1">
      <c r="A10" s="92" t="s">
        <v>245</v>
      </c>
      <c r="B10" s="93"/>
      <c r="C10" s="93"/>
      <c r="D10" s="94"/>
    </row>
    <row r="11" spans="1:4" ht="21" customHeight="1">
      <c r="A11" s="92" t="s">
        <v>246</v>
      </c>
      <c r="B11" s="93"/>
      <c r="C11" s="93"/>
      <c r="D11" s="94"/>
    </row>
    <row r="12" spans="1:4" ht="21" customHeight="1">
      <c r="A12" s="92" t="s">
        <v>247</v>
      </c>
      <c r="B12" s="93">
        <v>500</v>
      </c>
      <c r="C12" s="93">
        <v>500</v>
      </c>
      <c r="D12" s="94">
        <f>B12*100/C12</f>
        <v>100</v>
      </c>
    </row>
    <row r="13" spans="1:4" ht="21" customHeight="1">
      <c r="A13" s="92" t="s">
        <v>248</v>
      </c>
      <c r="B13" s="93"/>
      <c r="C13" s="93"/>
      <c r="D13" s="94"/>
    </row>
    <row r="14" spans="1:4" ht="21" customHeight="1">
      <c r="A14" s="92" t="s">
        <v>249</v>
      </c>
      <c r="B14" s="93"/>
      <c r="C14" s="93"/>
      <c r="D14" s="94"/>
    </row>
    <row r="15" spans="1:4" ht="21" customHeight="1">
      <c r="A15" s="92" t="s">
        <v>250</v>
      </c>
      <c r="B15" s="93"/>
      <c r="C15" s="93"/>
      <c r="D15" s="94"/>
    </row>
    <row r="16" spans="1:4" ht="21" customHeight="1">
      <c r="A16" s="92" t="s">
        <v>251</v>
      </c>
      <c r="B16" s="93"/>
      <c r="C16" s="93"/>
      <c r="D16" s="94"/>
    </row>
    <row r="17" spans="1:4" ht="21" customHeight="1">
      <c r="A17" s="92" t="s">
        <v>252</v>
      </c>
      <c r="B17" s="93"/>
      <c r="C17" s="93"/>
      <c r="D17" s="94"/>
    </row>
    <row r="18" spans="1:4" ht="21" customHeight="1">
      <c r="A18" s="92" t="s">
        <v>253</v>
      </c>
      <c r="B18" s="93"/>
      <c r="C18" s="93"/>
      <c r="D18" s="94"/>
    </row>
    <row r="19" spans="1:4" ht="21" customHeight="1">
      <c r="A19" s="92" t="s">
        <v>254</v>
      </c>
      <c r="B19" s="93"/>
      <c r="C19" s="93"/>
      <c r="D19" s="94"/>
    </row>
    <row r="20" spans="1:4" ht="21" customHeight="1">
      <c r="A20" s="96" t="s">
        <v>255</v>
      </c>
      <c r="B20" s="97">
        <f>SUM(B4:B19)</f>
        <v>4500</v>
      </c>
      <c r="C20" s="97">
        <f>SUM(C4:C19)</f>
        <v>3500</v>
      </c>
      <c r="D20" s="98">
        <f t="shared" ref="D20:D24" si="0">B20*100/C20</f>
        <v>128.57142857142858</v>
      </c>
    </row>
    <row r="21" spans="1:4" ht="21" customHeight="1">
      <c r="A21" s="99" t="s">
        <v>256</v>
      </c>
      <c r="B21" s="93"/>
      <c r="C21" s="93"/>
      <c r="D21" s="94"/>
    </row>
    <row r="22" spans="1:4" ht="21" customHeight="1">
      <c r="A22" s="99" t="s">
        <v>257</v>
      </c>
      <c r="B22" s="100">
        <f>B23+B26+B27+B28+B29</f>
        <v>23522</v>
      </c>
      <c r="C22" s="100">
        <f>C23+C26+C27+C28+C29</f>
        <v>19724</v>
      </c>
      <c r="D22" s="94">
        <f t="shared" si="0"/>
        <v>119.25572906104239</v>
      </c>
    </row>
    <row r="23" spans="1:4" ht="21" customHeight="1">
      <c r="A23" s="99" t="s">
        <v>258</v>
      </c>
      <c r="B23" s="100">
        <f>B24+B25</f>
        <v>15000</v>
      </c>
      <c r="C23" s="100">
        <f>C24+C25</f>
        <v>19724</v>
      </c>
      <c r="D23" s="94">
        <f t="shared" si="0"/>
        <v>76.049482863516531</v>
      </c>
    </row>
    <row r="24" spans="1:4" ht="21" customHeight="1">
      <c r="A24" s="57" t="s">
        <v>259</v>
      </c>
      <c r="B24" s="93">
        <v>15000</v>
      </c>
      <c r="C24" s="93">
        <v>19724</v>
      </c>
      <c r="D24" s="94">
        <f t="shared" si="0"/>
        <v>76.049482863516531</v>
      </c>
    </row>
    <row r="25" spans="1:4" ht="21" customHeight="1">
      <c r="A25" s="57" t="s">
        <v>260</v>
      </c>
      <c r="B25" s="93"/>
      <c r="C25" s="93"/>
      <c r="D25" s="94"/>
    </row>
    <row r="26" spans="1:4" ht="21" customHeight="1">
      <c r="A26" s="99" t="s">
        <v>261</v>
      </c>
      <c r="B26" s="93"/>
      <c r="C26" s="93"/>
      <c r="D26" s="94"/>
    </row>
    <row r="27" spans="1:4" ht="21" customHeight="1">
      <c r="A27" s="99" t="s">
        <v>262</v>
      </c>
      <c r="B27" s="93"/>
      <c r="C27" s="93"/>
      <c r="D27" s="94"/>
    </row>
    <row r="28" spans="1:4" ht="21" customHeight="1">
      <c r="A28" s="99" t="s">
        <v>263</v>
      </c>
      <c r="B28" s="93">
        <v>8522</v>
      </c>
      <c r="C28" s="93"/>
      <c r="D28" s="94"/>
    </row>
    <row r="29" spans="1:4" ht="21" customHeight="1">
      <c r="A29" s="99" t="s">
        <v>264</v>
      </c>
      <c r="B29" s="93"/>
      <c r="C29" s="93"/>
      <c r="D29" s="94"/>
    </row>
    <row r="30" spans="1:4" ht="21" customHeight="1">
      <c r="A30" s="96" t="s">
        <v>265</v>
      </c>
      <c r="B30" s="101">
        <f>B20+B21+B22</f>
        <v>28022</v>
      </c>
      <c r="C30" s="101">
        <f>C20+C21+C22</f>
        <v>23224</v>
      </c>
      <c r="D30" s="98">
        <f>B30*100/C30</f>
        <v>120.65966241818808</v>
      </c>
    </row>
  </sheetData>
  <mergeCells count="1">
    <mergeCell ref="A1:D1"/>
  </mergeCells>
  <phoneticPr fontId="17" type="noConversion"/>
  <printOptions horizontalCentered="1"/>
  <pageMargins left="0.70763888888888904" right="0.70763888888888904" top="0.78680555555555598" bottom="0.78680555555555598" header="0.51180555555555596" footer="0.51180555555555596"/>
  <pageSetup paperSize="9" orientation="portrait"/>
  <headerFooter alignWithMargins="0"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pane xSplit="1" ySplit="3" topLeftCell="B4" activePane="bottomRight" state="frozen"/>
      <selection pane="topRight"/>
      <selection pane="bottomLeft"/>
      <selection pane="bottomRight" activeCell="A11" sqref="A11"/>
    </sheetView>
  </sheetViews>
  <sheetFormatPr defaultColWidth="9" defaultRowHeight="13.5"/>
  <cols>
    <col min="1" max="1" width="36.125" style="88" customWidth="1"/>
    <col min="2" max="3" width="14.25" style="88" customWidth="1"/>
    <col min="4" max="4" width="12.875" style="88" customWidth="1"/>
    <col min="5" max="16384" width="9" style="88"/>
  </cols>
  <sheetData>
    <row r="1" spans="1:4" ht="37.5" customHeight="1">
      <c r="A1" s="89" t="s">
        <v>267</v>
      </c>
      <c r="B1" s="89"/>
      <c r="C1" s="89"/>
      <c r="D1" s="89"/>
    </row>
    <row r="2" spans="1:4" ht="26.25" customHeight="1">
      <c r="A2" s="88" t="s">
        <v>289</v>
      </c>
      <c r="D2" s="88" t="s">
        <v>237</v>
      </c>
    </row>
    <row r="3" spans="1:4" ht="36.950000000000003" customHeight="1">
      <c r="A3" s="90" t="s">
        <v>238</v>
      </c>
      <c r="B3" s="90" t="s">
        <v>137</v>
      </c>
      <c r="C3" s="90" t="s">
        <v>193</v>
      </c>
      <c r="D3" s="91" t="s">
        <v>194</v>
      </c>
    </row>
    <row r="4" spans="1:4" ht="24.95" customHeight="1">
      <c r="A4" s="107" t="s">
        <v>268</v>
      </c>
      <c r="B4" s="93"/>
      <c r="C4" s="93"/>
      <c r="D4" s="94"/>
    </row>
    <row r="5" spans="1:4" ht="24.95" customHeight="1">
      <c r="A5" s="107" t="s">
        <v>269</v>
      </c>
      <c r="B5" s="93"/>
      <c r="C5" s="93"/>
      <c r="D5" s="94"/>
    </row>
    <row r="6" spans="1:4" ht="24.95" customHeight="1">
      <c r="A6" s="107" t="s">
        <v>270</v>
      </c>
      <c r="B6" s="93"/>
      <c r="C6" s="93"/>
      <c r="D6" s="94"/>
    </row>
    <row r="7" spans="1:4" ht="24.95" customHeight="1">
      <c r="A7" s="107" t="s">
        <v>271</v>
      </c>
      <c r="B7" s="93"/>
      <c r="C7" s="93"/>
      <c r="D7" s="94"/>
    </row>
    <row r="8" spans="1:4" ht="24.95" customHeight="1">
      <c r="A8" s="107" t="s">
        <v>272</v>
      </c>
      <c r="B8" s="93"/>
      <c r="C8" s="93"/>
      <c r="D8" s="94"/>
    </row>
    <row r="9" spans="1:4" ht="24.95" customHeight="1">
      <c r="A9" s="103" t="s">
        <v>273</v>
      </c>
      <c r="B9" s="93"/>
      <c r="C9" s="93"/>
      <c r="D9" s="94"/>
    </row>
    <row r="10" spans="1:4" ht="24.95" customHeight="1">
      <c r="A10" s="103" t="s">
        <v>274</v>
      </c>
      <c r="B10" s="93">
        <v>7130</v>
      </c>
      <c r="C10" s="93">
        <v>10650</v>
      </c>
      <c r="D10" s="94">
        <f>B10*100/C10</f>
        <v>66.948356807511743</v>
      </c>
    </row>
    <row r="11" spans="1:4" ht="24.95" customHeight="1">
      <c r="A11" s="103" t="s">
        <v>275</v>
      </c>
      <c r="B11" s="93"/>
      <c r="C11" s="93"/>
      <c r="D11" s="94"/>
    </row>
    <row r="12" spans="1:4" ht="24.95" customHeight="1">
      <c r="A12" s="103" t="s">
        <v>276</v>
      </c>
      <c r="B12" s="93"/>
      <c r="C12" s="93"/>
      <c r="D12" s="94"/>
    </row>
    <row r="13" spans="1:4" ht="24.95" customHeight="1">
      <c r="A13" s="104" t="s">
        <v>277</v>
      </c>
      <c r="B13" s="93"/>
      <c r="C13" s="93"/>
      <c r="D13" s="94"/>
    </row>
    <row r="14" spans="1:4" ht="24.95" customHeight="1">
      <c r="A14" s="103" t="s">
        <v>278</v>
      </c>
      <c r="B14" s="93"/>
      <c r="C14" s="93"/>
      <c r="D14" s="94"/>
    </row>
    <row r="15" spans="1:4" ht="24.95" customHeight="1">
      <c r="A15" s="103" t="s">
        <v>279</v>
      </c>
      <c r="B15" s="93">
        <v>11400</v>
      </c>
      <c r="C15" s="93">
        <v>11224</v>
      </c>
      <c r="D15" s="94">
        <f t="shared" ref="D15:D18" si="0">B15*100/C15</f>
        <v>101.568068424804</v>
      </c>
    </row>
    <row r="16" spans="1:4" ht="24.95" customHeight="1">
      <c r="A16" s="103" t="s">
        <v>280</v>
      </c>
      <c r="B16" s="93">
        <v>50</v>
      </c>
      <c r="C16" s="93">
        <v>50</v>
      </c>
      <c r="D16" s="94">
        <f t="shared" si="0"/>
        <v>100</v>
      </c>
    </row>
    <row r="17" spans="1:4" ht="24.95" customHeight="1">
      <c r="A17" s="105" t="s">
        <v>281</v>
      </c>
      <c r="B17" s="101">
        <f>SUM(B6:B16)</f>
        <v>18580</v>
      </c>
      <c r="C17" s="101">
        <f>SUM(C6:C16)</f>
        <v>21924</v>
      </c>
      <c r="D17" s="98">
        <f t="shared" si="0"/>
        <v>84.747308885239917</v>
      </c>
    </row>
    <row r="18" spans="1:4" ht="24.95" customHeight="1">
      <c r="A18" s="103" t="s">
        <v>221</v>
      </c>
      <c r="B18" s="93">
        <v>9442</v>
      </c>
      <c r="C18" s="93">
        <v>1300</v>
      </c>
      <c r="D18" s="94">
        <f t="shared" si="0"/>
        <v>726.30769230769226</v>
      </c>
    </row>
    <row r="19" spans="1:4" ht="24.95" customHeight="1">
      <c r="A19" s="103" t="s">
        <v>222</v>
      </c>
      <c r="B19" s="93"/>
      <c r="C19" s="93"/>
      <c r="D19" s="94"/>
    </row>
    <row r="20" spans="1:4" ht="24.95" customHeight="1">
      <c r="A20" s="106" t="s">
        <v>282</v>
      </c>
      <c r="B20" s="93"/>
      <c r="C20" s="93"/>
      <c r="D20" s="94"/>
    </row>
    <row r="21" spans="1:4" ht="24.95" customHeight="1">
      <c r="A21" s="57" t="s">
        <v>283</v>
      </c>
      <c r="B21" s="93"/>
      <c r="C21" s="93"/>
      <c r="D21" s="94"/>
    </row>
    <row r="22" spans="1:4" ht="24.95" customHeight="1">
      <c r="A22" s="57" t="s">
        <v>284</v>
      </c>
      <c r="B22" s="93"/>
      <c r="C22" s="93"/>
      <c r="D22" s="94"/>
    </row>
    <row r="23" spans="1:4" ht="24.95" customHeight="1">
      <c r="A23" s="106" t="s">
        <v>285</v>
      </c>
      <c r="B23" s="93"/>
      <c r="C23" s="93"/>
      <c r="D23" s="94"/>
    </row>
    <row r="24" spans="1:4" ht="24.95" customHeight="1">
      <c r="A24" s="106" t="s">
        <v>286</v>
      </c>
      <c r="B24" s="93"/>
      <c r="C24" s="93"/>
      <c r="D24" s="94"/>
    </row>
    <row r="25" spans="1:4" ht="24.95" customHeight="1">
      <c r="A25" s="106" t="s">
        <v>287</v>
      </c>
      <c r="B25" s="93"/>
      <c r="C25" s="93"/>
      <c r="D25" s="94"/>
    </row>
    <row r="26" spans="1:4" ht="24.95" customHeight="1">
      <c r="A26" s="106" t="s">
        <v>288</v>
      </c>
      <c r="B26" s="93"/>
      <c r="C26" s="93"/>
      <c r="D26" s="94"/>
    </row>
    <row r="27" spans="1:4" ht="24.95" customHeight="1">
      <c r="A27" s="105" t="s">
        <v>220</v>
      </c>
      <c r="B27" s="101">
        <f>IF(B17+B18+B19=[1]表41!B30,B17+B18+B19,0)</f>
        <v>28022</v>
      </c>
      <c r="C27" s="101">
        <f>IF(C17+C18+C19=[1]表41!C30,C17+C18+C19,0)</f>
        <v>23224</v>
      </c>
      <c r="D27" s="98">
        <f>B27*100/C27</f>
        <v>120.65966241818808</v>
      </c>
    </row>
  </sheetData>
  <mergeCells count="1">
    <mergeCell ref="A1:D1"/>
  </mergeCells>
  <phoneticPr fontId="17" type="noConversion"/>
  <printOptions horizontalCentered="1"/>
  <pageMargins left="0.70763888888888904" right="0.70763888888888904" top="0.78680555555555598" bottom="0.78680555555555598" header="0.51180555555555596" footer="0.51180555555555596"/>
  <pageSetup paperSize="9" orientation="portrait"/>
  <headerFooter alignWithMargins="0"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E11" sqref="E11"/>
    </sheetView>
  </sheetViews>
  <sheetFormatPr defaultColWidth="9" defaultRowHeight="13.5"/>
  <cols>
    <col min="1" max="1" width="34.125" style="88" customWidth="1"/>
    <col min="2" max="4" width="11" style="88" customWidth="1"/>
    <col min="5" max="5" width="35.875" style="88" customWidth="1"/>
    <col min="6" max="7" width="11" style="88" customWidth="1"/>
    <col min="8" max="8" width="11.5" style="88" customWidth="1"/>
    <col min="9" max="16384" width="9" style="88"/>
  </cols>
  <sheetData>
    <row r="1" spans="1:8" ht="36.75" customHeight="1">
      <c r="A1" s="89" t="s">
        <v>290</v>
      </c>
      <c r="B1" s="89"/>
      <c r="C1" s="89"/>
      <c r="D1" s="89"/>
      <c r="E1" s="89"/>
      <c r="F1" s="89"/>
      <c r="G1" s="89"/>
      <c r="H1" s="89"/>
    </row>
    <row r="2" spans="1:8" ht="24.95" customHeight="1">
      <c r="A2" s="88" t="s">
        <v>310</v>
      </c>
      <c r="C2" s="108"/>
      <c r="D2" s="108"/>
      <c r="E2" s="109"/>
      <c r="F2" s="109"/>
      <c r="G2" s="108" t="s">
        <v>237</v>
      </c>
      <c r="H2" s="108"/>
    </row>
    <row r="3" spans="1:8" s="110" customFormat="1" ht="36.950000000000003" customHeight="1">
      <c r="A3" s="90" t="s">
        <v>291</v>
      </c>
      <c r="B3" s="90" t="s">
        <v>137</v>
      </c>
      <c r="C3" s="90" t="s">
        <v>193</v>
      </c>
      <c r="D3" s="91" t="s">
        <v>194</v>
      </c>
      <c r="E3" s="90" t="s">
        <v>238</v>
      </c>
      <c r="F3" s="90" t="s">
        <v>137</v>
      </c>
      <c r="G3" s="90" t="s">
        <v>193</v>
      </c>
      <c r="H3" s="91" t="s">
        <v>194</v>
      </c>
    </row>
    <row r="4" spans="1:8" ht="33.950000000000003" customHeight="1">
      <c r="A4" s="103" t="s">
        <v>292</v>
      </c>
      <c r="B4" s="93"/>
      <c r="C4" s="93"/>
      <c r="D4" s="94"/>
      <c r="E4" s="111" t="s">
        <v>293</v>
      </c>
      <c r="F4" s="93"/>
      <c r="G4" s="93"/>
      <c r="H4" s="94"/>
    </row>
    <row r="5" spans="1:8" ht="33.950000000000003" customHeight="1">
      <c r="A5" s="102" t="s">
        <v>294</v>
      </c>
      <c r="B5" s="93"/>
      <c r="C5" s="93"/>
      <c r="D5" s="94"/>
      <c r="E5" s="103" t="s">
        <v>295</v>
      </c>
      <c r="F5" s="93"/>
      <c r="G5" s="93"/>
      <c r="H5" s="94"/>
    </row>
    <row r="6" spans="1:8" ht="33.950000000000003" customHeight="1">
      <c r="A6" s="103" t="s">
        <v>296</v>
      </c>
      <c r="B6" s="93"/>
      <c r="C6" s="93"/>
      <c r="D6" s="94"/>
      <c r="E6" s="103" t="s">
        <v>297</v>
      </c>
      <c r="F6" s="93"/>
      <c r="G6" s="93"/>
      <c r="H6" s="94"/>
    </row>
    <row r="7" spans="1:8" ht="33.950000000000003" customHeight="1">
      <c r="A7" s="103" t="s">
        <v>298</v>
      </c>
      <c r="B7" s="93"/>
      <c r="C7" s="93"/>
      <c r="D7" s="94"/>
      <c r="E7" s="103" t="s">
        <v>299</v>
      </c>
      <c r="F7" s="93"/>
      <c r="G7" s="93"/>
      <c r="H7" s="94"/>
    </row>
    <row r="8" spans="1:8" ht="33.950000000000003" customHeight="1">
      <c r="A8" s="103" t="s">
        <v>300</v>
      </c>
      <c r="B8" s="93"/>
      <c r="C8" s="93"/>
      <c r="D8" s="94"/>
      <c r="E8" s="103" t="s">
        <v>301</v>
      </c>
      <c r="F8" s="93"/>
      <c r="G8" s="93"/>
      <c r="H8" s="94"/>
    </row>
    <row r="9" spans="1:8" ht="33.950000000000003" customHeight="1">
      <c r="A9" s="105" t="s">
        <v>302</v>
      </c>
      <c r="B9" s="101">
        <v>0</v>
      </c>
      <c r="C9" s="101">
        <v>0</v>
      </c>
      <c r="D9" s="98">
        <v>0</v>
      </c>
      <c r="E9" s="105" t="s">
        <v>220</v>
      </c>
      <c r="F9" s="101">
        <v>0</v>
      </c>
      <c r="G9" s="101">
        <v>0</v>
      </c>
      <c r="H9" s="98">
        <v>0</v>
      </c>
    </row>
    <row r="10" spans="1:8" ht="33.950000000000003" customHeight="1">
      <c r="A10" s="103" t="s">
        <v>303</v>
      </c>
      <c r="B10" s="93"/>
      <c r="C10" s="93"/>
      <c r="D10" s="94"/>
      <c r="E10" s="103" t="s">
        <v>304</v>
      </c>
      <c r="F10" s="93"/>
      <c r="G10" s="93"/>
      <c r="H10" s="94"/>
    </row>
    <row r="11" spans="1:8" ht="33.950000000000003" customHeight="1">
      <c r="A11" s="103" t="s">
        <v>305</v>
      </c>
      <c r="B11" s="93"/>
      <c r="C11" s="93"/>
      <c r="D11" s="94"/>
      <c r="E11" s="103" t="s">
        <v>306</v>
      </c>
      <c r="F11" s="93"/>
      <c r="G11" s="93"/>
      <c r="H11" s="94"/>
    </row>
    <row r="12" spans="1:8" ht="33.950000000000003" customHeight="1">
      <c r="A12" s="103"/>
      <c r="B12" s="93"/>
      <c r="C12" s="93"/>
      <c r="D12" s="94"/>
      <c r="E12" s="103" t="s">
        <v>307</v>
      </c>
      <c r="F12" s="93"/>
      <c r="G12" s="93"/>
      <c r="H12" s="94"/>
    </row>
    <row r="13" spans="1:8" ht="33.950000000000003" customHeight="1">
      <c r="A13" s="103"/>
      <c r="B13" s="93"/>
      <c r="C13" s="93"/>
      <c r="D13" s="94"/>
      <c r="E13" s="103" t="s">
        <v>308</v>
      </c>
      <c r="F13" s="93"/>
      <c r="G13" s="93"/>
      <c r="H13" s="94"/>
    </row>
    <row r="14" spans="1:8" ht="33.950000000000003" customHeight="1">
      <c r="A14" s="105" t="s">
        <v>309</v>
      </c>
      <c r="B14" s="101">
        <v>0</v>
      </c>
      <c r="C14" s="101">
        <v>0</v>
      </c>
      <c r="D14" s="98">
        <v>0</v>
      </c>
      <c r="E14" s="105" t="s">
        <v>234</v>
      </c>
      <c r="F14" s="101">
        <v>0</v>
      </c>
      <c r="G14" s="101">
        <v>0</v>
      </c>
      <c r="H14" s="98">
        <v>0</v>
      </c>
    </row>
    <row r="15" spans="1:8" ht="24.95" customHeight="1">
      <c r="F15" s="112"/>
      <c r="G15" s="112"/>
    </row>
    <row r="16" spans="1:8" ht="24.95" customHeight="1"/>
    <row r="17" ht="24.95" customHeight="1"/>
    <row r="18" ht="24.95" customHeight="1"/>
  </sheetData>
  <mergeCells count="3">
    <mergeCell ref="A1:H1"/>
    <mergeCell ref="C2:D2"/>
    <mergeCell ref="G2:H2"/>
  </mergeCells>
  <phoneticPr fontId="17" type="noConversion"/>
  <printOptions horizontalCentered="1"/>
  <pageMargins left="0.39305555555555599" right="0.39305555555555599" top="0.78680555555555598" bottom="0.78680555555555598" header="0.51180555555555596" footer="0.51180555555555596"/>
  <pageSetup paperSize="9" scale="90" orientation="landscape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9</vt:i4>
      </vt:variant>
      <vt:variant>
        <vt:lpstr>命名范围</vt:lpstr>
      </vt:variant>
      <vt:variant>
        <vt:i4>3</vt:i4>
      </vt:variant>
    </vt:vector>
  </HeadingPairs>
  <TitlesOfParts>
    <vt:vector size="12" baseType="lpstr">
      <vt:lpstr>2024一般收入</vt:lpstr>
      <vt:lpstr>2024一般支出</vt:lpstr>
      <vt:lpstr>2024基金收入</vt:lpstr>
      <vt:lpstr>2024基金支出</vt:lpstr>
      <vt:lpstr>2025年一般收入</vt:lpstr>
      <vt:lpstr>2025年一般支出</vt:lpstr>
      <vt:lpstr>2025年基金收入</vt:lpstr>
      <vt:lpstr>2025年基金支出</vt:lpstr>
      <vt:lpstr>2025年国资支出表</vt:lpstr>
      <vt:lpstr>'2024一般收入'!Print_Area</vt:lpstr>
      <vt:lpstr>'2024一般支出'!Print_Area</vt:lpstr>
      <vt:lpstr>'2024基金支出'!Print_Titles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2020-01-03T09:27:00Z</cp:lastPrinted>
  <dcterms:created xsi:type="dcterms:W3CDTF">2020-01-02T08:38:00Z</dcterms:created>
  <dcterms:modified xsi:type="dcterms:W3CDTF">2025-01-20T02:28:34Z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2052-10.1.0.6207</vt:lpwstr>
  </property>
</Properties>
</file>